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filterPrivacy="1" showInkAnnotation="0" defaultThemeVersion="124226"/>
  <xr:revisionPtr revIDLastSave="0" documentId="13_ncr:1_{83DE465F-5CCD-464D-ABF8-1E6689BAE155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СМИ 2019г. " sheetId="24" state="hidden" r:id="rId1"/>
    <sheet name="рус" sheetId="19" r:id="rId2"/>
    <sheet name="каз" sheetId="25" r:id="rId3"/>
  </sheets>
  <definedNames>
    <definedName name="_xlnm._FilterDatabase" localSheetId="1" hidden="1">рус!#REF!</definedName>
    <definedName name="_xlnm._FilterDatabase" localSheetId="0" hidden="1">'СМИ 2019г. '!$A$12:$AA$12</definedName>
    <definedName name="_xlnm.Print_Titles" localSheetId="1">рус!$8:$17</definedName>
    <definedName name="_xlnm.Print_Titles" localSheetId="0">'СМИ 2019г. '!$3:$12</definedName>
    <definedName name="_xlnm.Print_Area" localSheetId="1">рус!$A$2:$Z$522</definedName>
    <definedName name="_xlnm.Print_Area" localSheetId="0">'СМИ 2019г. '!$A$1:$AA$24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5" i="25" l="1"/>
  <c r="E405" i="25"/>
  <c r="F405" i="19"/>
  <c r="E405" i="19"/>
  <c r="N498" i="25"/>
  <c r="N432" i="25"/>
  <c r="N420" i="25"/>
  <c r="N419" i="25"/>
  <c r="N418" i="25" s="1"/>
  <c r="N405" i="25"/>
  <c r="N396" i="25"/>
  <c r="N378" i="25"/>
  <c r="N370" i="25"/>
  <c r="N362" i="25"/>
  <c r="N336" i="25"/>
  <c r="N334" i="25"/>
  <c r="N332" i="25"/>
  <c r="N327" i="25"/>
  <c r="N321" i="25"/>
  <c r="N318" i="25"/>
  <c r="N314" i="25"/>
  <c r="N303" i="25"/>
  <c r="N297" i="25"/>
  <c r="N251" i="25"/>
  <c r="N176" i="25"/>
  <c r="N172" i="25" s="1"/>
  <c r="M149" i="25"/>
  <c r="M138" i="25"/>
  <c r="M135" i="25"/>
  <c r="M133" i="25"/>
  <c r="M110" i="25"/>
  <c r="M98" i="25"/>
  <c r="M95" i="25"/>
  <c r="M89" i="25"/>
  <c r="M87" i="25"/>
  <c r="M84" i="25"/>
  <c r="M61" i="25"/>
  <c r="M31" i="25"/>
  <c r="M19" i="25"/>
  <c r="N498" i="19"/>
  <c r="N432" i="19"/>
  <c r="N420" i="19"/>
  <c r="N419" i="19"/>
  <c r="N405" i="19"/>
  <c r="N396" i="19"/>
  <c r="N378" i="19"/>
  <c r="N370" i="19"/>
  <c r="N362" i="19"/>
  <c r="N336" i="19"/>
  <c r="N334" i="19"/>
  <c r="N332" i="19"/>
  <c r="N327" i="19"/>
  <c r="N321" i="19"/>
  <c r="N318" i="19"/>
  <c r="N314" i="19"/>
  <c r="N303" i="19"/>
  <c r="N297" i="19"/>
  <c r="N251" i="19"/>
  <c r="N176" i="19"/>
  <c r="N172" i="19" s="1"/>
  <c r="N137" i="19" s="1"/>
  <c r="M149" i="19"/>
  <c r="M138" i="19"/>
  <c r="M135" i="19"/>
  <c r="M133" i="19"/>
  <c r="M110" i="19"/>
  <c r="M98" i="19"/>
  <c r="M95" i="19"/>
  <c r="M89" i="19"/>
  <c r="M87" i="19"/>
  <c r="M84" i="19"/>
  <c r="M61" i="19"/>
  <c r="M31" i="19"/>
  <c r="M19" i="19"/>
  <c r="K502" i="25"/>
  <c r="J498" i="25"/>
  <c r="I498" i="25"/>
  <c r="F498" i="25"/>
  <c r="E498" i="25"/>
  <c r="J432" i="25"/>
  <c r="I432" i="25"/>
  <c r="F432" i="25"/>
  <c r="E432" i="25"/>
  <c r="E418" i="25" s="1"/>
  <c r="J420" i="25"/>
  <c r="J419" i="25" s="1"/>
  <c r="J418" i="25" s="1"/>
  <c r="I420" i="25"/>
  <c r="I419" i="25" s="1"/>
  <c r="F420" i="25"/>
  <c r="F419" i="25" s="1"/>
  <c r="E420" i="25"/>
  <c r="E419" i="25"/>
  <c r="J405" i="25"/>
  <c r="I405" i="25"/>
  <c r="J396" i="25"/>
  <c r="I396" i="25"/>
  <c r="F396" i="25"/>
  <c r="E396" i="25"/>
  <c r="J378" i="25"/>
  <c r="I378" i="25"/>
  <c r="F378" i="25"/>
  <c r="E378" i="25"/>
  <c r="J370" i="25"/>
  <c r="I370" i="25"/>
  <c r="F370" i="25"/>
  <c r="E370" i="25"/>
  <c r="J362" i="25"/>
  <c r="I362" i="25"/>
  <c r="F362" i="25"/>
  <c r="E362" i="25"/>
  <c r="J336" i="25"/>
  <c r="I336" i="25"/>
  <c r="F336" i="25"/>
  <c r="E336" i="25"/>
  <c r="J334" i="25"/>
  <c r="I334" i="25"/>
  <c r="F334" i="25"/>
  <c r="E334" i="25"/>
  <c r="J332" i="25"/>
  <c r="I332" i="25"/>
  <c r="F332" i="25"/>
  <c r="E332" i="25"/>
  <c r="J327" i="25"/>
  <c r="I327" i="25"/>
  <c r="F327" i="25"/>
  <c r="E327" i="25"/>
  <c r="J321" i="25"/>
  <c r="I321" i="25"/>
  <c r="F321" i="25"/>
  <c r="E321" i="25"/>
  <c r="J318" i="25"/>
  <c r="I318" i="25"/>
  <c r="F318" i="25"/>
  <c r="E318" i="25"/>
  <c r="J314" i="25"/>
  <c r="I314" i="25"/>
  <c r="F314" i="25"/>
  <c r="E314" i="25"/>
  <c r="J303" i="25"/>
  <c r="I303" i="25"/>
  <c r="F303" i="25"/>
  <c r="E303" i="25"/>
  <c r="J297" i="25"/>
  <c r="I297" i="25"/>
  <c r="F297" i="25"/>
  <c r="E297" i="25"/>
  <c r="J251" i="25"/>
  <c r="I251" i="25"/>
  <c r="F251" i="25"/>
  <c r="E251" i="25"/>
  <c r="J172" i="25"/>
  <c r="I172" i="25"/>
  <c r="F172" i="25"/>
  <c r="E172" i="25"/>
  <c r="J149" i="25"/>
  <c r="I149" i="25"/>
  <c r="I137" i="25" s="1"/>
  <c r="F149" i="25"/>
  <c r="F137" i="25" s="1"/>
  <c r="E149" i="25"/>
  <c r="E137" i="25" s="1"/>
  <c r="J138" i="25"/>
  <c r="I138" i="25"/>
  <c r="F138" i="25"/>
  <c r="E138" i="25"/>
  <c r="J135" i="25"/>
  <c r="I135" i="25"/>
  <c r="F135" i="25"/>
  <c r="E135" i="25"/>
  <c r="J133" i="25"/>
  <c r="I133" i="25"/>
  <c r="F133" i="25"/>
  <c r="E133" i="25"/>
  <c r="J110" i="25"/>
  <c r="I110" i="25"/>
  <c r="F110" i="25"/>
  <c r="E110" i="25"/>
  <c r="J98" i="25"/>
  <c r="I98" i="25"/>
  <c r="F98" i="25"/>
  <c r="E98" i="25"/>
  <c r="J95" i="25"/>
  <c r="I95" i="25"/>
  <c r="F95" i="25"/>
  <c r="E95" i="25"/>
  <c r="J89" i="25"/>
  <c r="I89" i="25"/>
  <c r="F89" i="25"/>
  <c r="E89" i="25"/>
  <c r="J87" i="25"/>
  <c r="I87" i="25"/>
  <c r="J84" i="25"/>
  <c r="I84" i="25"/>
  <c r="F84" i="25"/>
  <c r="E84" i="25"/>
  <c r="J61" i="25"/>
  <c r="I61" i="25"/>
  <c r="F61" i="25"/>
  <c r="E61" i="25"/>
  <c r="J31" i="25"/>
  <c r="I31" i="25"/>
  <c r="F31" i="25"/>
  <c r="E31" i="25"/>
  <c r="J19" i="25"/>
  <c r="I19" i="25"/>
  <c r="F19" i="25"/>
  <c r="E19" i="25"/>
  <c r="F172" i="19"/>
  <c r="K502" i="19"/>
  <c r="J137" i="25" l="1"/>
  <c r="N300" i="25"/>
  <c r="F418" i="25"/>
  <c r="I418" i="25"/>
  <c r="M18" i="25"/>
  <c r="E18" i="25"/>
  <c r="F300" i="25"/>
  <c r="M176" i="25"/>
  <c r="M172" i="25" s="1"/>
  <c r="M137" i="25" s="1"/>
  <c r="M513" i="25" s="1"/>
  <c r="F18" i="25"/>
  <c r="I18" i="25"/>
  <c r="I513" i="25" s="1"/>
  <c r="J18" i="25"/>
  <c r="J513" i="25" s="1"/>
  <c r="J300" i="25"/>
  <c r="E300" i="25"/>
  <c r="I300" i="25"/>
  <c r="N137" i="25"/>
  <c r="N513" i="25" s="1"/>
  <c r="N418" i="19"/>
  <c r="N300" i="19"/>
  <c r="N513" i="19" s="1"/>
  <c r="M176" i="19"/>
  <c r="M172" i="19" s="1"/>
  <c r="M137" i="19" s="1"/>
  <c r="M18" i="19"/>
  <c r="J432" i="19"/>
  <c r="I432" i="19"/>
  <c r="F432" i="19"/>
  <c r="E432" i="19"/>
  <c r="J498" i="19"/>
  <c r="I498" i="19"/>
  <c r="F498" i="19"/>
  <c r="E498" i="19"/>
  <c r="I420" i="19"/>
  <c r="I419" i="19" s="1"/>
  <c r="J405" i="19"/>
  <c r="I405" i="19"/>
  <c r="F314" i="19"/>
  <c r="E314" i="19"/>
  <c r="F303" i="19"/>
  <c r="E303" i="19"/>
  <c r="J303" i="19"/>
  <c r="I303" i="19"/>
  <c r="J314" i="19"/>
  <c r="I314" i="19"/>
  <c r="J318" i="19"/>
  <c r="I318" i="19"/>
  <c r="F318" i="19"/>
  <c r="E318" i="19"/>
  <c r="J321" i="19"/>
  <c r="I321" i="19"/>
  <c r="F321" i="19"/>
  <c r="E321" i="19"/>
  <c r="J327" i="19"/>
  <c r="I327" i="19"/>
  <c r="F327" i="19"/>
  <c r="E327" i="19"/>
  <c r="J332" i="19"/>
  <c r="I332" i="19"/>
  <c r="F332" i="19"/>
  <c r="E332" i="19"/>
  <c r="J370" i="19"/>
  <c r="I370" i="19"/>
  <c r="F370" i="19"/>
  <c r="E370" i="19"/>
  <c r="J362" i="19"/>
  <c r="I362" i="19"/>
  <c r="F362" i="19"/>
  <c r="E362" i="19"/>
  <c r="F336" i="19"/>
  <c r="E336" i="19"/>
  <c r="J336" i="19"/>
  <c r="I336" i="19"/>
  <c r="F378" i="19"/>
  <c r="E378" i="19"/>
  <c r="J378" i="19"/>
  <c r="I378" i="19"/>
  <c r="J396" i="19"/>
  <c r="I396" i="19"/>
  <c r="F396" i="19"/>
  <c r="E396" i="19"/>
  <c r="J297" i="19"/>
  <c r="I297" i="19"/>
  <c r="F297" i="19"/>
  <c r="E297" i="19"/>
  <c r="J251" i="19"/>
  <c r="I251" i="19"/>
  <c r="F251" i="19"/>
  <c r="E251" i="19"/>
  <c r="J172" i="19"/>
  <c r="I172" i="19"/>
  <c r="E172" i="19"/>
  <c r="J138" i="19"/>
  <c r="J19" i="19"/>
  <c r="I19" i="19"/>
  <c r="F19" i="19"/>
  <c r="E19" i="19"/>
  <c r="J31" i="19"/>
  <c r="I31" i="19"/>
  <c r="F31" i="19"/>
  <c r="E31" i="19"/>
  <c r="F61" i="19"/>
  <c r="E61" i="19"/>
  <c r="J61" i="19"/>
  <c r="I61" i="19"/>
  <c r="J84" i="19"/>
  <c r="I84" i="19"/>
  <c r="F84" i="19"/>
  <c r="E84" i="19"/>
  <c r="J87" i="19"/>
  <c r="I87" i="19"/>
  <c r="J89" i="19"/>
  <c r="I89" i="19"/>
  <c r="F89" i="19"/>
  <c r="E89" i="19"/>
  <c r="J95" i="19"/>
  <c r="I95" i="19"/>
  <c r="F95" i="19"/>
  <c r="E95" i="19"/>
  <c r="J98" i="19"/>
  <c r="I98" i="19"/>
  <c r="F98" i="19"/>
  <c r="E98" i="19"/>
  <c r="J110" i="19"/>
  <c r="I110" i="19"/>
  <c r="F110" i="19"/>
  <c r="E110" i="19"/>
  <c r="M513" i="19" l="1"/>
  <c r="F133" i="19"/>
  <c r="E133" i="19"/>
  <c r="J133" i="19"/>
  <c r="I133" i="19"/>
  <c r="J135" i="19"/>
  <c r="I135" i="19"/>
  <c r="F135" i="19"/>
  <c r="E135" i="19"/>
  <c r="J18" i="19" l="1"/>
  <c r="I18" i="19"/>
  <c r="E18" i="19"/>
  <c r="F18" i="19"/>
  <c r="F138" i="19" l="1"/>
  <c r="E138" i="19"/>
  <c r="J149" i="19"/>
  <c r="J420" i="19"/>
  <c r="J419" i="19" s="1"/>
  <c r="J334" i="19"/>
  <c r="J300" i="19" s="1"/>
  <c r="F149" i="19"/>
  <c r="E149" i="19"/>
  <c r="F420" i="19"/>
  <c r="F419" i="19" s="1"/>
  <c r="E420" i="19"/>
  <c r="E419" i="19" s="1"/>
  <c r="F334" i="19"/>
  <c r="F300" i="19" s="1"/>
  <c r="E334" i="19"/>
  <c r="E300" i="19" s="1"/>
  <c r="I149" i="19"/>
  <c r="I138" i="19"/>
  <c r="F137" i="19" l="1"/>
  <c r="E418" i="19"/>
  <c r="J418" i="19"/>
  <c r="F418" i="19"/>
  <c r="E137" i="19"/>
  <c r="I137" i="19"/>
  <c r="J137" i="19"/>
  <c r="J513" i="19" l="1"/>
  <c r="I334" i="19"/>
  <c r="I300" i="19" s="1"/>
  <c r="I418" i="19" l="1"/>
  <c r="I513" i="19" s="1"/>
  <c r="I17" i="24" l="1"/>
  <c r="O20" i="24"/>
  <c r="N17" i="24" l="1"/>
  <c r="M17" i="24"/>
  <c r="J17" i="24"/>
  <c r="I20" i="24"/>
  <c r="J20" i="24"/>
  <c r="O17" i="24" l="1"/>
  <c r="K17" i="24"/>
  <c r="K20" i="24"/>
  <c r="L17" i="24"/>
</calcChain>
</file>

<file path=xl/sharedStrings.xml><?xml version="1.0" encoding="utf-8"?>
<sst xmlns="http://schemas.openxmlformats.org/spreadsheetml/2006/main" count="11918" uniqueCount="1508">
  <si>
    <t>№ п/п</t>
  </si>
  <si>
    <t>План</t>
  </si>
  <si>
    <t>Факт</t>
  </si>
  <si>
    <t>Информация о плановых и фактических объемах предоставления регулируемых услуг (товаров, работ)</t>
  </si>
  <si>
    <t>Сумма инвестиционной программы (проекта) тыс.тенге</t>
  </si>
  <si>
    <t>Информация о фактических условиях и размерах финансирования инвестиционной программы (проекта), тыс. тенге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</si>
  <si>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</si>
  <si>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Наименование регулируемых услуг (товаров, работ) и обслуживаемая территория</t>
  </si>
  <si>
    <t xml:space="preserve">Наименование мероприятий 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</si>
  <si>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</si>
  <si>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</si>
  <si>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</si>
  <si>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Заемные средства</t>
  </si>
  <si>
    <t>Бюджетные средства</t>
  </si>
  <si>
    <t>Снижение потерь, %, по годам реализации в зависимости от утвержденной инвестиционной программы (проекта)</t>
  </si>
  <si>
    <t>Снижение аварийности, по годам реализации в зависимости от утвержденной инвестиционной программы (проекта)</t>
  </si>
  <si>
    <t>план</t>
  </si>
  <si>
    <t>факт</t>
  </si>
  <si>
    <t>факт прошлого года</t>
  </si>
  <si>
    <t>факт текущего года</t>
  </si>
  <si>
    <t>км</t>
  </si>
  <si>
    <t>шт</t>
  </si>
  <si>
    <t>1.1</t>
  </si>
  <si>
    <t>Амортизация</t>
  </si>
  <si>
    <t>Акционерное общество "Восточно-Казахстанская энергетическая компания", передача электроэнергии</t>
  </si>
  <si>
    <t>1.1.1</t>
  </si>
  <si>
    <t>1.2</t>
  </si>
  <si>
    <t>1.3</t>
  </si>
  <si>
    <t>1.4</t>
  </si>
  <si>
    <t>Прибыль</t>
  </si>
  <si>
    <t>Экономия по статьям затрат тарифной сметы</t>
  </si>
  <si>
    <t xml:space="preserve">Отчет об исполнении инвестиционной программы за 2019 год </t>
  </si>
  <si>
    <t>наименование субъекта естественной монополии, вид деятельности</t>
  </si>
  <si>
    <t xml:space="preserve">Приложение 1
к Правилам формирования тарифов
</t>
  </si>
  <si>
    <t>форма  21</t>
  </si>
  <si>
    <t>Разработка ПСД по модернизации и реконструкции электрических сетей</t>
  </si>
  <si>
    <t>3</t>
  </si>
  <si>
    <t>Реконструкция и модернизация ПС-110/35/10/6 кВ №24 Глубоковский РЭС</t>
  </si>
  <si>
    <t>Обновление основных фондов</t>
  </si>
  <si>
    <t xml:space="preserve">Модернизация и реконструкция ЛЭП </t>
  </si>
  <si>
    <t>Модернизация  и реконструкция ПС</t>
  </si>
  <si>
    <t>4.</t>
  </si>
  <si>
    <t>Передача электроэнергии 
Восточно-Казахстанская область</t>
  </si>
  <si>
    <t>Круглогодично</t>
  </si>
  <si>
    <t>Согласно приложения прилагается дополнительно</t>
  </si>
  <si>
    <t>-</t>
  </si>
  <si>
    <t>Отклонение</t>
  </si>
  <si>
    <t>Причины отклонения</t>
  </si>
  <si>
    <t>Собственные средства</t>
  </si>
  <si>
    <t>Оценка повышения качества и надежности предоставляемых регулируемых услуг и эффективности деятельности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</si>
  <si>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 **</t>
  </si>
  <si>
    <t>Снижение износа (физического) основных фондов (активов), %, по годам реализации в зависимости от утвержденной инвестиционной программы (проекта).</t>
  </si>
  <si>
    <t>Отчет о прибылях и убытках*</t>
  </si>
  <si>
    <t>Итого ИП-2019г.:</t>
  </si>
  <si>
    <t>*</t>
  </si>
  <si>
    <t xml:space="preserve">В настоящий момент значительная доля существующего оборудования электрических сетей функционирует с момента построения энергосетей, износ является критическим, действующий тариф не обеспечивает своевременого обновления основных средств, в связи с чем растёт аварийность и износ. </t>
  </si>
  <si>
    <t xml:space="preserve">Переисполнение по мероприятию "Реконструкция и модернизация ПС-110/35/10/6 кВ №24 Глубоковский РЭС" в размере 32 038 тыс. тенге , за счет реализации проектно-сметной документации «Строительство ВЛ-110кВ от ПС 110/35/10кВ Маканчи до ПС 35/10кВ Коктал с реконструкцией ПС Коктал» согласно письму «ДКРЕМ ЗК и ПП МНЭ РК по ВКО» исх.№05-20/1686 от 14.06.2019г. </t>
  </si>
  <si>
    <t>Предоставление информации о соблюдении показателей качества и надежности регулируемых услуг и достижении показателей эффективности деятельности субъектов естественных монополий, предусмотренной п. 292 "Правил осуществления деятельности субъектами естественных монополий", утвержденный приказом от 13 августа 2019 года №73, не распространяется к субъектам естественных монополий с затратным методом тарифного регулирования.</t>
  </si>
  <si>
    <t xml:space="preserve">Снижение расхода сырья, материалов, топливо и энергии в натуральном выражении в зависимости от утвержденной инвестиционной программы (проекта) </t>
  </si>
  <si>
    <t>Приобретение основных средств **</t>
  </si>
  <si>
    <t>Приобретение основных средств на сумму 33 265 тыс. тенге - за счет экономии статей затрат по исполнению тарифной сметы за 2019 год  в результате проведения тендерных процедур и рационального использования денежных средств - в соответствии с пп.5 п.43 параграфа 2 главы 1, а также п.239 параграфа 3  главы 3 Правил формирования тарифов № 90 от 19.11.2019г.</t>
  </si>
  <si>
    <t>**</t>
  </si>
  <si>
    <t>Итого:</t>
  </si>
  <si>
    <t>*Переисполнение по мероприятию "Реконструкция и модернизация ПС-110/35/10/6 кВ №24 Глубоковский РЭС" в размере 32 038 тыс. тенге , за счет от реализации проектно-сметной документации «Строительство ВЛ-110кВ от ПС 110/35/10кВ Маканчи до ПС 35/10кВ Коктал с реконструкцией ПС Коктал» согласно письму «ДКРЕМ ЗК и ПП МНЭ РК по ВКО» исх.№05-20/1686 от 14.06.2019г.                                              ** Приобретение основных средств на сумму 33 265 тыс. тенге - за счет экономии статей затрат по исполнению тарифной сметы за 2019 год  в результате проведения тендерных процедур и рационального использования денежных средств - в соответствии с пп.5 п.43 параграфа 2 главы 1, а также п.239 параграфа 3  главы 3 Правил формирования тарифов № 90 от 19.11.2019г.</t>
  </si>
  <si>
    <t>Сумма инвестиционной программы, тыс.тенге</t>
  </si>
  <si>
    <t>Информация о фактических условиях и размерах финансирования инвестиционной программы, тысяч. тенге</t>
  </si>
  <si>
    <t>Информация о сопоставлении фактических показателей исполнения инвестиционной программы с показателями, утвержденными в инвестиционной программе**</t>
  </si>
  <si>
    <t>Снижение износа (физического) основных фондов (активов), %, по годам реализации в зависимости от утвержденной инвестиционной программы.</t>
  </si>
  <si>
    <t>Снижение потерь, %, по годам реализации в зависимости от утвержденной инвестиционной программы</t>
  </si>
  <si>
    <t xml:space="preserve">Снижение аварийности, по годам реализации в зависимости от утвержденной инвестиционной программы </t>
  </si>
  <si>
    <t xml:space="preserve">Разъяснение причин отклонения достигнутых фактических показателей от показателей в утвержденной инвестиционной программе </t>
  </si>
  <si>
    <t>Разработка ПСД по реконструкции и модернизации электрических сетей</t>
  </si>
  <si>
    <t>1.2.1</t>
  </si>
  <si>
    <t>1.4.1</t>
  </si>
  <si>
    <t>1.4.2</t>
  </si>
  <si>
    <t>2</t>
  </si>
  <si>
    <t>Модернизация и реконструкция ЛЭП</t>
  </si>
  <si>
    <t>СМР км</t>
  </si>
  <si>
    <t>СМР шт</t>
  </si>
  <si>
    <t>2.1</t>
  </si>
  <si>
    <t>тех.надзор</t>
  </si>
  <si>
    <t>авто.надзор</t>
  </si>
  <si>
    <t>Модернизация и реконструкция ПС</t>
  </si>
  <si>
    <t xml:space="preserve">Снижение расхода сырья, материалов, топливо и энергии (шт,пог.м,л,кг) в натуральном выражении в зависимости от утвержденной инвестиционной программы </t>
  </si>
  <si>
    <t>Акционерное общество "Объединённая ЭнергоСервисная компания", передача электроэнергии</t>
  </si>
  <si>
    <t xml:space="preserve">Период предоставления услуги в рамках инвестиционной программы </t>
  </si>
  <si>
    <t>Обновление основного фонда</t>
  </si>
  <si>
    <t>Автотранспорт</t>
  </si>
  <si>
    <t>Возврат основного долга по инвестиционному займу</t>
  </si>
  <si>
    <t>1.3.1</t>
  </si>
  <si>
    <t>5.1</t>
  </si>
  <si>
    <t>5.2</t>
  </si>
  <si>
    <t>6</t>
  </si>
  <si>
    <t>2.1.1</t>
  </si>
  <si>
    <t>2.1.2</t>
  </si>
  <si>
    <t>2.1.3</t>
  </si>
  <si>
    <t>2.1.4</t>
  </si>
  <si>
    <t>3.1</t>
  </si>
  <si>
    <t>3.2</t>
  </si>
  <si>
    <t>5.3</t>
  </si>
  <si>
    <t>Передача электроэнергии 
Восточно-Казахстанская область, область Абай</t>
  </si>
  <si>
    <t>ПСД</t>
  </si>
  <si>
    <t>Экспертиза</t>
  </si>
  <si>
    <t>Замена шкафов защит</t>
  </si>
  <si>
    <t>Замена МВ-6/10 кВ на вакуумный выключатель (ретрофиты)</t>
  </si>
  <si>
    <t>Монтаж систем автоматической пожарной сигнализации</t>
  </si>
  <si>
    <t>Спецтехника</t>
  </si>
  <si>
    <t>АВТОМОБИЛЬ БОРТОВОЙ 6Х6 С КРАНО-МАНИПУЛЯТОРНОЙ УСТАНОВКОЙ</t>
  </si>
  <si>
    <t>АУДИОРЕГИСТРАТОР ЦИФРОВОЙ</t>
  </si>
  <si>
    <t>Компьютеры и оргтехника</t>
  </si>
  <si>
    <t>1.1.2</t>
  </si>
  <si>
    <t>1.1.3</t>
  </si>
  <si>
    <t>1.1.4</t>
  </si>
  <si>
    <t>1.1.5</t>
  </si>
  <si>
    <t>2.2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</si>
  <si>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</si>
  <si>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</si>
  <si>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</si>
  <si>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</si>
  <si>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</si>
  <si>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</si>
  <si>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</si>
  <si>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</si>
  <si>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2.3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</si>
  <si>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</si>
  <si>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</si>
  <si>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</si>
  <si>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</si>
  <si>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</si>
  <si>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</si>
  <si>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</si>
  <si>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</si>
  <si>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</si>
  <si>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2.4</t>
  </si>
  <si>
    <t>2.4.1</t>
  </si>
  <si>
    <t>2.4.2</t>
  </si>
  <si>
    <t>4.1</t>
  </si>
  <si>
    <t>4.2</t>
  </si>
  <si>
    <t>4.3</t>
  </si>
  <si>
    <t>4.4</t>
  </si>
  <si>
    <t>Согласовано:</t>
  </si>
  <si>
    <t>Заместитель Председателя Правления по развитию</t>
  </si>
  <si>
    <t>Б. Жанабаев</t>
  </si>
  <si>
    <t>Модернизация и реконструкция участка ВЛ 35 кВ №79 ПС Больше-Нарым-ПС Ново-Поляковка</t>
  </si>
  <si>
    <t>Модернизацию и реконструкцию ВЛ-6/10 кВ</t>
  </si>
  <si>
    <t>Модернизацию и реконструкцию КЛ-6/10-0,4 кВ</t>
  </si>
  <si>
    <t xml:space="preserve">Замена оборудования ОРУ-220 кВ на ПС 220/110 г.АЯГОЗ </t>
  </si>
  <si>
    <t xml:space="preserve">Технический надзор "Замена оборудования ОРУ-220 кВ на ПС 220/110 г.АЯГОЗ" </t>
  </si>
  <si>
    <t>Замена/установка МВ-110 кВ на элегазовый выключатель</t>
  </si>
  <si>
    <t>Замена ОД/КЗ-110 кВ на элегазовый выключатель</t>
  </si>
  <si>
    <t>Замена МВ-35 кВ на элегазовый выключатель</t>
  </si>
  <si>
    <t xml:space="preserve">Модернизация и реконструкция ТП, КТП, РП 6/10кВ </t>
  </si>
  <si>
    <t>Замена ВЧ связи</t>
  </si>
  <si>
    <t>Реконструкция/Капитальный ремонт зданий</t>
  </si>
  <si>
    <t xml:space="preserve">ЯМОБУР (БУРИЛЬНО-КРАНОВАЯ МАШИНА) </t>
  </si>
  <si>
    <t>Экскаватор-погрузчик с доп. оборудованием</t>
  </si>
  <si>
    <t>АВТОМОБИЛЬ ГРУЗОПАССАЖИРСКИЙ 4WD</t>
  </si>
  <si>
    <t>АВТОМОБИЛЬ ГРУЗОПАССАЖИРСКИЙ БОРТОВОЙ</t>
  </si>
  <si>
    <t>БЕНЗОПИЛА 40,2 куб.см., 2,0кВт в комплекте с шиной и цепью</t>
  </si>
  <si>
    <t>ГЕНЕРАТОР БЕНЗИНОВЫЙ 8 кВт 25 л 459 см3</t>
  </si>
  <si>
    <t>ВЕСЫ НАПОЛЬНЫЕ</t>
  </si>
  <si>
    <t>ГЕНЕРАТОР ДИЗЕЛЬНЫЙ В КОЖУХЕ 10 КВТ</t>
  </si>
  <si>
    <t>IP АТС</t>
  </si>
  <si>
    <t>IP СИСТЕМНЫЙ АППАРАТ</t>
  </si>
  <si>
    <t>USB ключ на 8000 каналов</t>
  </si>
  <si>
    <t>КЛЕЩИ ТОКОИЗМЕРИТЕЛЬНЫЕ 400А 400В</t>
  </si>
  <si>
    <t>КОМПЬЮТЕР ОФИСНЫЙ В СБОРЕ</t>
  </si>
  <si>
    <t>КОММУТАТОР СЕТЕВОЙ 24x10/100/1000Mbit Switch With WebView</t>
  </si>
  <si>
    <t>СЕРВЕР СИСТЕМЫ ХРАНЕНИЯ ДАННЫХ</t>
  </si>
  <si>
    <t>МОНИТОР 22"</t>
  </si>
  <si>
    <t>5</t>
  </si>
  <si>
    <t xml:space="preserve">Отчет об исполнении инвестиционной программы за 2025 год </t>
  </si>
  <si>
    <t>Разработка ПСД на модернизацию и реконструкцию ВЛ-6/10 кВ</t>
  </si>
  <si>
    <t xml:space="preserve">Разработка ПСД "Модернизация и реконструкция ВЛ 10 кВ № 1 от ПС 35/10 кВ Дмитриевка"  </t>
  </si>
  <si>
    <t>Разработка ПСД "Модернизация и реконструкция ВЛ 10 кВ №7 связная Бородулиха-Ивановка от ПС 220/110/35/10 Бородулиха"</t>
  </si>
  <si>
    <t xml:space="preserve">Разработка ПСД "Модернизация и реконструкция ВЛ-10кВ  ф-5 ПС Жарма"   </t>
  </si>
  <si>
    <t>Разработка ПСД "Модернизация и реконструкция ВЛ-10 кВ связная Приречная-Левобережная "</t>
  </si>
  <si>
    <t>Разработка ПСД "Модернизация и реконструкция ВЛ-10кВ Л-5 от ПС " Караул"</t>
  </si>
  <si>
    <t>Разработка ПСД "Модернизация и реконструкция ВЛ-10 кВ Л-6 ПС «Восход»  (ТП-451, ТП-106, ТП-452, ТП-259)"</t>
  </si>
  <si>
    <t>Разработка ПСД "Модернизация и реконструкция ВЛ-10кВ от ПС Бахты ф-1"</t>
  </si>
  <si>
    <t>Разработка ПСД "Модернизация и реконструкция ВЛ-6 кВ Л-21  ПС-Северная"</t>
  </si>
  <si>
    <t>Разработка ПСД "Модернизация и реконструкция ВЛ-6 кВ Л-6  ПС Прапорщиково"</t>
  </si>
  <si>
    <t>Разработка ПСД "Модернизация и реконструкция ВЛ-6кВ Л-706 ПС-37" (пр.оп.1-20)</t>
  </si>
  <si>
    <t>Разработка ПСД "Модернизация и реконструкция ВЛ-10 кВ Л-4 от ПС 110кВ "Таврия""</t>
  </si>
  <si>
    <t xml:space="preserve">Разработка ПСД на модернизацию и реконструкцию ВЛ-0,4 кВ </t>
  </si>
  <si>
    <t>Разработка ПСД "Модернизация и реконструкция ВЛ-0,4 кВ от КТП-29 с. Улкен Нарын"</t>
  </si>
  <si>
    <t>Разработка ПСД "Модернизация и реконструкция ВЛ-0,4кВ  от ТП-26 п. Глубокое"</t>
  </si>
  <si>
    <t>Разработка ПСД "Модернизация и реконструкция ВЛ-0,4кВ КТП-4-6-13  г.Зайсан"</t>
  </si>
  <si>
    <t>Разработка ПСД "Модернизация и реконструкция ВЛ-0,4кВ  КТП-4-6-21  г.Зайсан"</t>
  </si>
  <si>
    <t>Разработка ПСД "Модернизация и реконструкция ВЛ-0,4кВ от КТПБ-175"</t>
  </si>
  <si>
    <t>Разработка ПСД "Модернизация и реконструкция ВЛ-0,4 кВ от ТП-19"</t>
  </si>
  <si>
    <t>Разработка ПСД "Модернизация и реконструкция ВЛ-0,4кВ ТП456"</t>
  </si>
  <si>
    <t>Разработка ПСД "Модернизация и реконструкция ВЛ-0,4кВ ТП 35"</t>
  </si>
  <si>
    <t>Разработка ПСД "Модернизация и реконструкция ВЛ-0,4 КТП-130-9 п.Левый берег "</t>
  </si>
  <si>
    <t>Разработка ПСД "Модернизация и реконструкция ВЛ 0,4 кВ КТПН-404 п.Солнечный"</t>
  </si>
  <si>
    <t xml:space="preserve">Разработка ПСД "Модернизация и реконструкция ВЛ-0,4кВ КТП-62-3" </t>
  </si>
  <si>
    <t>Разработка ПСД "Модернизация и реконструкция ВЛ-0,4кВ КТП-261-4"</t>
  </si>
  <si>
    <t xml:space="preserve">Разработка ПСД "Модернизация и реконструкция ВЛ-0,4кВ ТП-31-8" </t>
  </si>
  <si>
    <t>Разработка ПСД "Модернизация и реконструкция ВЛ-0,4кВ КТП-25"</t>
  </si>
  <si>
    <t xml:space="preserve">Разработка ПСД "Модернизация и реконструкция ВЛ-0,4кВ  КТП-32 (Л-4, Л-6)" </t>
  </si>
  <si>
    <t xml:space="preserve">Разработка ПСД "Модернизация и реконструкция ВЛ-0,4 кВ  КТП-145 (Л-2)"   </t>
  </si>
  <si>
    <t>Разработка ПСД "Модернизация и реконструкция ВЛ 0,4 кВ от КТП -555 с.ТАРХАНКА"</t>
  </si>
  <si>
    <t>Разработка ПСД "Модернизация и реконструкция ВЛ 0,4 кВ от ТП-538 с.ТАРХАНКА"</t>
  </si>
  <si>
    <t>Разработка ПСД "Модернизация и реконструкция ВЛ 0,4 кВ  КТП-565  с.ТАРХАНКА"</t>
  </si>
  <si>
    <t>Разработка ПСД "Модернизация и реконструкция ВЛ 0,4 кВ  КТП-339 с.Винное"</t>
  </si>
  <si>
    <t>Разработка ПСД "Модернизация и реконструкция ВЛ 0,4 КВ  КТП-16-Б  с.БОБРОВКА"</t>
  </si>
  <si>
    <t>Разработка ПСД "Модернизация и реконструкция ВЛ-0,4 кВ от КТП-9"</t>
  </si>
  <si>
    <t>Разработка ПСД "Модернизация и реконструкция ВЛ-0,4 кВ от КТП-26"</t>
  </si>
  <si>
    <t>Разработка ПСД "Модернизация и реконструкция ВЛ-0,4 кВ от КТП-54"</t>
  </si>
  <si>
    <t>Разработка ПСД "Модернизация и реконструкция ВЛ-0,4 кВ от КТПН-79"</t>
  </si>
  <si>
    <t>Разработка ПСД "Модернизация и реконструкция ВЛ-0,4 кВ от КТП-215"</t>
  </si>
  <si>
    <t>Разработка ПСД "Модернизация и реконструкция ВЛ-0,4 кВ от КТП-216"</t>
  </si>
  <si>
    <t>Разработка ПСД "Модернизация и реконструкция ВЛ-0,4 кВ от КТП-233"</t>
  </si>
  <si>
    <t>Разработка ПСД "Модернизация и реконструкция ВЛ-0,4 кВ от КТП-252"</t>
  </si>
  <si>
    <t xml:space="preserve">Разработка ПСД на модернизацию и реконструкцию КЛ-6(10)/0,4 кВ </t>
  </si>
  <si>
    <t>Разработка ПСД "Модернизация и реконструкция КЛ-0,4кВ от ТП98 "</t>
  </si>
  <si>
    <t>Разработка ПСД "Модернизация и реконструкция КЛ-0,4кВ от ТП255 "</t>
  </si>
  <si>
    <t>Разработка ПСД "Модернизация и реконструкция КЛ-0,4кВ от ТП390 "</t>
  </si>
  <si>
    <t>Разработка ПСД "Модернизация и реконструкция КЛ-6кВ ПС53-ТП38 "</t>
  </si>
  <si>
    <t>Разработка ПСД "Модернизация и реконструкция КЛ-6кВ ТП66-ТП64"</t>
  </si>
  <si>
    <t>Разработка ПСД "Модернизация и реконструкция КЛ-6кВ ТП26-ТП27"</t>
  </si>
  <si>
    <t>Разработка ПСД "Модернизация и реконструкция КЛ-6кВ РП-3-ТП31"</t>
  </si>
  <si>
    <t>Разработка ПСД "Модернизация и реконструкция КЛ-0,4кВ  ТП-54 Л-1"</t>
  </si>
  <si>
    <t xml:space="preserve">Разработка ПСД "Модернизация и реконструкция КЛ-6кВ от ПС53-РП1" </t>
  </si>
  <si>
    <t>Разработка ПСД "Модернизация и реконструкция КЛ-6кВ от ПС53-РП3 ф.307"</t>
  </si>
  <si>
    <t>Разработка ПСД "Модернизация и реконструкция КЛ-6кВ ПС53-РП3 ф.333"</t>
  </si>
  <si>
    <t>Разработка ПСД "Модернизация и реконструкция КЛ-10кВ  ПС-38 Л-810 от ТП-400-7 до оп№64"</t>
  </si>
  <si>
    <t>Разработка ПСД "Модернизация и реконструкция КЛ-10кВ ПС- Арматурный Л-136 от ВЛ"</t>
  </si>
  <si>
    <t>Разработка ПСД "Модернизация и реконструкция КЛ-10кВ ПС-Арматурный Л-21 до ВЛ"</t>
  </si>
  <si>
    <t>Разработка ПСД "Модернизация и реконструкция КЛ-6кВ ПС-44 Л-3 до ТП-185-5"</t>
  </si>
  <si>
    <t>Разработка ПСД "Модернизация и реконструкция КЛ-6кВ ПС-40 Л-14 от ТП-31-6 до ТП-31-2"</t>
  </si>
  <si>
    <t>Разработка ПСД "Модернизация и реконструкция КЛ-6кВ ПС-ГПП110ВКМЗ Л-6 до ЦРП-6"</t>
  </si>
  <si>
    <t>Разработка ПСД "Модернизация и реконструкция КЛ-6кВ ПС-25 Л-518 от ТП-202-2 до ТП-208-3"</t>
  </si>
  <si>
    <t>Разработка ПСД "Модернизация и реконструкция КЛ-6кВ Л-6 от РП-158"</t>
  </si>
  <si>
    <t>Разработка ПСД "Модернизация и реконструкция КЛ-6кВ Л-1 от РП-158"</t>
  </si>
  <si>
    <t>Разработка ПСД "Модернизация и реконструкция КЛ-6кВ Л-18 от ПС 24"</t>
  </si>
  <si>
    <t xml:space="preserve">Разработка ПСД "Модернизация и реконструкция КЛ-6кВ Л-3 от РП -158" </t>
  </si>
  <si>
    <t>Разработка ПСД на модернизацию ПС</t>
  </si>
  <si>
    <t xml:space="preserve">Разработка ПСД "Модернизация и реконструкция ПС 110/10 кВ Буран" </t>
  </si>
  <si>
    <t xml:space="preserve">Разработка ПСД "Модернизация и реконструкция ПС 110/10 Акбулак" </t>
  </si>
  <si>
    <t>Разработка ПСД "ВОЛС"</t>
  </si>
  <si>
    <t>Разработка ПСД "Строительство кабельных линий ВОЛС"</t>
  </si>
  <si>
    <t>Экспертиза ПСД "Реконструкция ПС"</t>
  </si>
  <si>
    <t>Экспертиза ПСД "Реконструкция ПС 110/35/10 кВ Больше-Нарым"</t>
  </si>
  <si>
    <t>Экспертиза ПСД "Реконструкция ПС 110/35/10 кВ Катон-Карагай"</t>
  </si>
  <si>
    <t>Экспертиза ПСД «Строительство ВЛ 220 кВ от ПС 220/110/35/10/6 кВ «28» до ближайшей опоры ВЛ-220 кВ Л-250 с устройством врезки.  Реконструкция ПС 220/110/35/10/6 кВ «28» и ПС 110/35/10кВ «Тауке». 2 очередь</t>
  </si>
  <si>
    <t xml:space="preserve">Экспертиза ПСД "Модернизация и реконструкция ПС 110/10 кВ Буран" </t>
  </si>
  <si>
    <t xml:space="preserve">Экспертиза ПСД "Модернизация и реконструкция ПС 110/10 Акбулак" </t>
  </si>
  <si>
    <t>Экспертиза ПСД "Модернизация и реконструкция ВЛ-220/110 кВ"</t>
  </si>
  <si>
    <t>Экспертиза ПСД "Строительство ВЛ-220 кВ от ПС 220/110/35/10/6 кВ "28" до ближайшей опоры ВЛ-220 кВ  Л-250 с устройством врезки в Абайской области"</t>
  </si>
  <si>
    <t>Экспертиза ПСД "Модернизация и реконструкция ВЛ 110 кВ от ПС 110/35/10 кВ «Больше-Нарым» до опоры № 93"</t>
  </si>
  <si>
    <t>Экспертиза ПСД "Модернизация и реконструкция ВЛ-6/10 кВ"</t>
  </si>
  <si>
    <t xml:space="preserve">Экспертиза ПСД "Модернизация и реконструкция ВЛ 10 кВ № 1 от ПС 35/10 кВ Дмитриевка"  </t>
  </si>
  <si>
    <t>Экспертиза ПСД "Модернизация и реконструкция ВЛ 10 кВ №7 связная Бородулиха-Ивановка от ПС 220/110/35/10 Бородулиха"</t>
  </si>
  <si>
    <t xml:space="preserve">Экспертиза ПСД "Модернизация и реконструкция ВЛ-10кВ  ф-5 ПС Жарма"   </t>
  </si>
  <si>
    <t>Экспертиза ПСД "Модернизация и реконструкция ВЛ-10 кВ связная Приречная-Левобережная "</t>
  </si>
  <si>
    <t>Экспертиза ПСД "Модернизация и реконструкция ВЛ-10кВ Л-5 от ПС " Караул"</t>
  </si>
  <si>
    <t>Экспертиза ПСД "Модернизация и реконструкция ВЛ-10 кВ Л-6 ПС «Восход»  (ТП-451, ТП-106, ТП-452, ТП-259)"</t>
  </si>
  <si>
    <t>Экспертиза ПСД "Модернизация и реконструкция ВЛ-10кВ от ПС Бахты ф-1"</t>
  </si>
  <si>
    <t>Экспертиза ПСД "Модернизация и реконструкция ВЛ-6 кВ Л-21  ПС-Северная"</t>
  </si>
  <si>
    <t>Экспертиза ПСД "Модернизация и реконструкция ВЛ-6 кВ Л-6  ПС Прапорщиково"</t>
  </si>
  <si>
    <t>Экспертиза ПСД "Модернизация и реконструкция ВЛ-6кВ Л-706 ПС-37" (пр.оп.1-20)</t>
  </si>
  <si>
    <t>Экспертиза ПСД "Модернизация и реконструкция ВЛ-10 кВ Л-4 от ПС 110кВ "Таврия""</t>
  </si>
  <si>
    <t>Экспертиза ПСД "Модернизация и реконструкция КЛ-6(10)/0,4 кВ"</t>
  </si>
  <si>
    <t>Экспертиза ПСД "Модернизация и реконструкция КЛ-0,4кВ от ТП98 "</t>
  </si>
  <si>
    <t>Экспертиза ПСД "Модернизация и реконструкция КЛ-0,4кВ от ТП255 "</t>
  </si>
  <si>
    <t>Экспертиза ПСД "Модернизация и реконструкция КЛ-0,4кВ от ТП390 "</t>
  </si>
  <si>
    <t>Экспертиза ПСД "Модернизация и реконструкция КЛ-6кВ ПС53-ТП38 "</t>
  </si>
  <si>
    <t>Экспертиза ПСД "Модернизация и реконструкция КЛ-6кВ ТП66-ТП64"</t>
  </si>
  <si>
    <t>Экспертиза ПСД "Модернизация и реконструкция КЛ-6кВ ТП26-ТП27"</t>
  </si>
  <si>
    <t>Экспертиза ПСД "Модернизация и реконструкция КЛ-6кВ РП-3-ТП31"</t>
  </si>
  <si>
    <t>Экспертиза ПСД "Модернизация и реконструкция КЛ-0,4кВ  ТП-54 Л-1"</t>
  </si>
  <si>
    <t xml:space="preserve">Экспертиза ПСД "Модернизация и реконструкция КЛ-6кВ от ПС53-РП1" </t>
  </si>
  <si>
    <t>Экспертиза ПСД "Модернизация и реконструкция КЛ-6кВ от ПС53-РП3 ф.307"</t>
  </si>
  <si>
    <t>Экспертиза ПСД "Модернизация и реконструкция КЛ-6кВ ПС53-РП3 ф.333"</t>
  </si>
  <si>
    <t>Экспертиза ПСД "Модернизация и реконструкция КЛ-10кВ  ПС-38 Л-810 от ТП-400-7 до оп№64"</t>
  </si>
  <si>
    <t>Экспертиза ПСД "Модернизация и реконструкция КЛ-10кВ ПС- Арматурный Л-136 от ВЛ"</t>
  </si>
  <si>
    <t>Экспертиза ПСД "Модернизация и реконструкция КЛ-10кВ ПС-Арматурный Л-21 до ВЛ"</t>
  </si>
  <si>
    <t>Экспертиза ПСД "Модернизация и реконструкция КЛ-6кВ ПС-44 Л-3 до ТП-185-5"</t>
  </si>
  <si>
    <t>Экспертиза ПСД "Модернизация и реконструкция КЛ-6кВ ПС-40 Л-14 от ТП-31-6 до ТП-31-2"</t>
  </si>
  <si>
    <t>Экспертиза ПСД "Модернизация и реконструкция КЛ-6кВ ПС-ГПП110ВКМЗ Л-6 до ЦРП-6"</t>
  </si>
  <si>
    <t>Экспертиза ПСД "Модернизация и реконструкция КЛ-6кВ ПС-25 Л-518 от ТП-202-2 до ТП-208-3"</t>
  </si>
  <si>
    <t>Экспертиза ПСД "Модернизация и реконструкция КЛ-6кВ Л-6 от РП-158"</t>
  </si>
  <si>
    <t>Экспертиза ПСД "Модернизация и реконструкция КЛ-6кВ Л-1 от РП-158"</t>
  </si>
  <si>
    <t>Экспертиза ПСД "Модернизация и реконструкция КЛ-6кВ Л-18 от ПС 24"</t>
  </si>
  <si>
    <t xml:space="preserve">Экспертиза ПСД "Модернизация и реконструкция КЛ-6кВ Л-3 от РП -158" </t>
  </si>
  <si>
    <t>Экспертиза ПСД "ВОЛС"</t>
  </si>
  <si>
    <t>Экспертиза ПСД "Строительство кабельных линий ВОЛС"</t>
  </si>
  <si>
    <t>Экспертиза ПСД "Строительство здания"</t>
  </si>
  <si>
    <t>Экспертиза  ПСД «Строительство здания сетевого участка с. Маркакол»</t>
  </si>
  <si>
    <t>1.1.6</t>
  </si>
  <si>
    <t>1.1.7</t>
  </si>
  <si>
    <t>1.1.8</t>
  </si>
  <si>
    <t>1.1.9</t>
  </si>
  <si>
    <t>1.1.10</t>
  </si>
  <si>
    <t>1.1.11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</si>
  <si>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</si>
  <si>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</si>
  <si>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</si>
  <si>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</si>
  <si>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</si>
  <si>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</si>
  <si>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</si>
  <si>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</si>
  <si>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</si>
  <si>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</si>
  <si>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</si>
  <si>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</si>
  <si>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</si>
  <si>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</si>
  <si>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</si>
  <si>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</si>
  <si>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</si>
  <si>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</si>
  <si>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</si>
  <si>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</si>
  <si>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</si>
  <si>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</si>
  <si>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</si>
  <si>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</si>
  <si>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</si>
  <si>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</si>
  <si>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1.2.28</t>
  </si>
  <si>
    <t>1.2.29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</si>
  <si>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</si>
  <si>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</si>
  <si>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</si>
  <si>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</si>
  <si>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</si>
  <si>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</si>
  <si>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</si>
  <si>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</si>
  <si>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</si>
  <si>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</si>
  <si>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</si>
  <si>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</si>
  <si>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</si>
  <si>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</si>
  <si>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</si>
  <si>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</si>
  <si>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</si>
  <si>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</si>
  <si>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</si>
  <si>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</si>
  <si>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1.3.22</t>
  </si>
  <si>
    <t>1.5</t>
  </si>
  <si>
    <t>1.5.1</t>
  </si>
  <si>
    <t>1.6</t>
  </si>
  <si>
    <t>1.6.1</t>
  </si>
  <si>
    <t>1.6.2</t>
  </si>
  <si>
    <t>1.6.3</t>
  </si>
  <si>
    <t>1.6.4</t>
  </si>
  <si>
    <t>1.6.5</t>
  </si>
  <si>
    <t>1.7</t>
  </si>
  <si>
    <t>1.7.1</t>
  </si>
  <si>
    <t>1.7.2</t>
  </si>
  <si>
    <t>1.8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</si>
  <si>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</si>
  <si>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</si>
  <si>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</si>
  <si>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</si>
  <si>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</si>
  <si>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</si>
  <si>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</si>
  <si>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</si>
  <si>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</si>
  <si>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</si>
  <si>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</si>
  <si>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1.9</t>
  </si>
  <si>
    <t>1.9.1</t>
  </si>
  <si>
    <t>1.10</t>
  </si>
  <si>
    <t>1.10.1</t>
  </si>
  <si>
    <t>1.9.2</t>
  </si>
  <si>
    <t>1.9.3</t>
  </si>
  <si>
    <t>1.9.4</t>
  </si>
  <si>
    <t>1.9.5</t>
  </si>
  <si>
    <t>1.9.6</t>
  </si>
  <si>
    <t>1.9.7</t>
  </si>
  <si>
    <t>1.9.8</t>
  </si>
  <si>
    <t>1.9.9</t>
  </si>
  <si>
    <t>1.9.10</t>
  </si>
  <si>
    <t>1.9.11</t>
  </si>
  <si>
    <t>1.9.12</t>
  </si>
  <si>
    <t>1.9.13</t>
  </si>
  <si>
    <t>1.9.14</t>
  </si>
  <si>
    <t>1.9.15</t>
  </si>
  <si>
    <t>1.9.16</t>
  </si>
  <si>
    <t>1.9.17</t>
  </si>
  <si>
    <t>1.9.18</t>
  </si>
  <si>
    <t>1.9.19</t>
  </si>
  <si>
    <t>1.9.20</t>
  </si>
  <si>
    <t>1.9.21</t>
  </si>
  <si>
    <t>1.9.22</t>
  </si>
  <si>
    <t>1.11</t>
  </si>
  <si>
    <t>1.11.1</t>
  </si>
  <si>
    <t>Модернизация и реконструкция участка  ВЛ-110кв Л-171/1 ПС 51-ПС 52</t>
  </si>
  <si>
    <t>Модернизация и реконструкция участка  ВЛ-110КВ  №157 18-ЧАГАН</t>
  </si>
  <si>
    <t>Модернизация и реконструкция участка ВЛ-35кВ Л-80  ПС-ПЕРВОРОССИЙКА-ПС САЖАЕВКА</t>
  </si>
  <si>
    <t>Строительство ВЛ 35 кВ от ПС 110/35/6 кВ № 10 до  ПС-35/6 кВ «Голубой-Залив». Реконструкция ПС 35/6 кВ «Голубой-Залив», ПС 35/6 кВ  «Новая-Бухтарма» и ПС 110/35/6 кВ № 10"</t>
  </si>
  <si>
    <t>Услуги по техническому надзору  "Строительство ВЛ 35 кВ от ПС 110/35/6 кВ № 10 до  ПС-35/6 кВ «Голубой-Залив». Реконструкция ПС 35/6 кВ «Голубой-Залив», ПС 35/6 кВ  «Новая-Бухтарма» и ПС 110/35/6 кВ № 10"</t>
  </si>
  <si>
    <t>Услуги по авторскому надзору "Строительство ВЛ 35 кВ от ПС 110/35/6 кВ № 10 до  ПС-35/6 кВ «Голубой-Залив». Реконструкция ПС 35/6 кВ «Голубой-Залив», ПС 35/6 кВ  «Новая-Бухтарма» и ПС 110/35/6 кВ № 10"</t>
  </si>
  <si>
    <t>Строительство ВЛ 35кВ от ПС 110/35/10кВ  «Тауке» с выполнением врезки в существующую ВЛ 35кВ Л-91 и реконструкции ПС 110/35/10кВ  «Тауке».</t>
  </si>
  <si>
    <t>Услуги по техническому надзору  "Строительство ВЛ 35кВ от ПС 110/35/10кВ  «Тауке» с выполнением врезки в существующую ВЛ 35кВ Л-91 и реконструкции ПС 110/35/10кВ  «Тауке»."</t>
  </si>
  <si>
    <t>Услуги по авторскому надзору "Строительство ВЛ 35кВ от ПС 110/35/10кВ  «Тауке» с выполнением врезки в существующую ВЛ 35кВ Л-91 и реконструкции ПС 110/35/10кВ  «Тауке»"</t>
  </si>
  <si>
    <t>Модернизация и реконструкция ВЛ-110/35 кВ</t>
  </si>
  <si>
    <t>Модернизация и реконструкция ВЛ-10 кВ № 4 ПС - БЕСҚАРАҒАЙ</t>
  </si>
  <si>
    <t>Услуги по техническому надзору "Модернизация и реконструкция ВЛ-10 кВ № 4 ПС - БЕСҚАРАҒАЙ"</t>
  </si>
  <si>
    <t>Услуги по авторскому надзору "Модернизация и реконструкция ВЛ-10 кВ № 4 ПС - БЕСҚАРАҒАЙ"</t>
  </si>
  <si>
    <t>Модернизация и реконструкция ВЛ-10кВ ФИДЕР №18 ОТ ПС АЯГУЗ</t>
  </si>
  <si>
    <t>Услуги по техническому надзору "Модернизация и реконструкция ВЛ-10кВ ФИДЕР №18 ОТ ПС АЯГУЗ"</t>
  </si>
  <si>
    <t>Услуги по авторскому надзору "Модернизация и реконструкция ВЛ-10кВ ФИДЕР №18 ОТ ПС АЯГУЗ"</t>
  </si>
  <si>
    <t>Модернизация и реконструкция ВЛ 10кВ №1 Ф1 ПС-ЧАГАН-с.БОДЕНЕ</t>
  </si>
  <si>
    <t>Модернизация и реконструкция ВЛ-10 N6 ПС-НИКИТИНКА</t>
  </si>
  <si>
    <t>Услуги по техническому надзору "Модернизация и реконструкция ВЛ-10 N6 ПС-НИКИТИНКА"</t>
  </si>
  <si>
    <t>Услуги по авторскому надзору "Модернизация и реконструкция ВЛ-10 N6 ПС-НИКИТИНКА"</t>
  </si>
  <si>
    <t>Модернизация и реконструкция ВЛ-10кВ №4 от ПС Никольск»</t>
  </si>
  <si>
    <t>Услуги по техническому надзору "Модернизация и реконструкция ВЛ-10кВ №4 от ПС Никольск"</t>
  </si>
  <si>
    <t>Услуги по авторскому надзору "Модернизация и реконструкция ВЛ-10кВ №4 от ПС Никольск"</t>
  </si>
  <si>
    <t>Модернизация и реконструкция "ВЛ-6 кВ Л-204 ПС-22"</t>
  </si>
  <si>
    <t>Технический надзор "Модернизация и реконструкция ВЛ-6 кВ Л-204 ПС-22"</t>
  </si>
  <si>
    <t>Авторский надзор "Модернизация и реконструкция ВЛ-6 кВ Л-204 ПС-22"</t>
  </si>
  <si>
    <t>Модернизация и реконструкция "ВЛ-10 N2 ПС- АЮДА-1"</t>
  </si>
  <si>
    <t>Технический надзор "Модернизация и реконструкция ВЛ-10 N2 ПС- АЮДА-1"</t>
  </si>
  <si>
    <t>Авторский надзор "Модернизация и реконструкция ВЛ-10 N2 ПС- АЮДА-1"</t>
  </si>
  <si>
    <t>Модернизация и реконструкция "ВЛ-6 КВ  № 12 ОТ ПС БЕЛКИНО"</t>
  </si>
  <si>
    <t>Технический надзор "Модернизация и реконструкция ВЛ-6 КВ  № 12 ОТ ПС БЕЛКИНО"</t>
  </si>
  <si>
    <t>Авторский надзор "Модернизация и реконструкция ВЛ-6 КВ  № 12 ОТ ПС БЕЛКИНО"</t>
  </si>
  <si>
    <t>Модернизация и реконструкция КЛ-10кв от ТП-13 до опоры №80 ВЛ-10кв Л-18</t>
  </si>
  <si>
    <t>СМР, км</t>
  </si>
  <si>
    <t>Услуги по техническому надзору "Модернизация и реконструкция КЛ-10кв от ТП-13 до опоры №80 ВЛ-10кв Л-18"</t>
  </si>
  <si>
    <t>Услуги по авторскому надзору "Модернизация и реконструкция КЛ-10кв от ТП-13 до опоры №80 ВЛ-10кв Л-18"</t>
  </si>
  <si>
    <t>Модернизация и реконструкция КЛ-10 кВ ОТ ТП-37 до ТП-110 (Л-17)</t>
  </si>
  <si>
    <t>Услуги по техническому надзору "Модернизация и реконструкция КЛ-10 кВ ОТ ТП-37 до ТП-110 (Л-17)"</t>
  </si>
  <si>
    <t>Услуги по авторскому надзору "Модернизация и реконструкция КЛ-10 кВ ОТ ТП-37 до ТП-110 (Л-17)"</t>
  </si>
  <si>
    <t>Модернизация и реконструкция КЛ-6кВ от ПС-3 ф-305 (от ТП-159 до ТП-188)</t>
  </si>
  <si>
    <t>Услуги по техническому надзору "Модернизация и реконструкция КЛ-6кВ от ПС-3 ф-305 (от ТП-159 до ТП-188)"</t>
  </si>
  <si>
    <t>Услуги по авторскому надзору "Модернизация и реконструкция КЛ-6кВ от ПС-3 ф-305 (от ТП-159 до ТП-188)"</t>
  </si>
  <si>
    <t>Модернизация и реконструкция КЛ-6кВ от ПС-3 ф-306 (от ТП-4 до ТП-17)</t>
  </si>
  <si>
    <t>Услуги по техническому надзору "Модернизация и реконструкция КЛ-6кВ от ПС-3 ф-306 (от ТП-4 до ТП-17)"</t>
  </si>
  <si>
    <t>Услуги по авторскому надзору "Модернизация и реконструкция КЛ-6кВ от ПС-3 ф-306 (от ТП-4 до ТП-17)"</t>
  </si>
  <si>
    <t>Модернизация и реконструкция КЛ-6кВ от ПС-3 ф-323 (от ТП-221 до ТП-278)</t>
  </si>
  <si>
    <t>Услуги по техническому надзору "Модернизация и реконструкция КЛ-6кВ от ПС-3 ф-323 (от ТП-221 до ТП-278)"</t>
  </si>
  <si>
    <t>Услуги по авторскому надзору "Модернизация и реконструкция КЛ-6кВ от ПС-3 ф-323 (от ТП-221 до ТП-278)"</t>
  </si>
  <si>
    <t>Модернизация и реконструкция КЛ-0,4кВ от ТП221 (г.Семей)</t>
  </si>
  <si>
    <t>Услуги по техническому надзору "Модернизация и реконструкция КЛ-0,4кВ от ТП221 (г.Семей)"</t>
  </si>
  <si>
    <t>Услуги по авторскому надзору "Модернизация и реконструкция КЛ-0,4кВ от ТП221 (г.Семей)"</t>
  </si>
  <si>
    <t>Модернизация и реконструкция КЛ-0,4кВ от ТП214 ( г. Семей)</t>
  </si>
  <si>
    <t>Услуги по техническому надзору "Модернизация и реконструкция КЛ-0,4кВ от ТП214 (г. Семей)"</t>
  </si>
  <si>
    <t>Услуги по авторскому надзору "Модернизация и реконструкция КЛ-0,4кВ от ТП214 (г. Семей)"</t>
  </si>
  <si>
    <t xml:space="preserve">Модернизация и реконструкция КЛ-0,4кВ от ТП240 (до жилого дома №20 г. Семей) </t>
  </si>
  <si>
    <t>Услуги по техническому надзору "Модернизация и реконструкция КЛ-0,4кВ от ТП240 (до жилого дома №20 г. Семей)"</t>
  </si>
  <si>
    <t>Услуги по авторскому надзору "Модернизация и реконструкция КЛ-0,4кВ от ТП240 (до жилого дома №20 г. Семей) "</t>
  </si>
  <si>
    <t>Модернизация и реконструкция КЛ-0,4кВ от ТП404 (г.Семей)</t>
  </si>
  <si>
    <t>Услуги по техническому надзору "Модернизация и реконструкция КЛ-0,4кВ от ТП404 (г.Семей)"</t>
  </si>
  <si>
    <t>Услуги по авторскому надзору "Модернизация и реконструкция КЛ-0,4кВ от ТП404 (г.Семей)"</t>
  </si>
  <si>
    <t>Модернизация и реконструкция КЛ-0,4кВ от ТП396 (г. Семей)</t>
  </si>
  <si>
    <t>Услуги по техническому надзору "Модернизация и реконструкция КЛ-0,4кВ от ТП396 (г. Семей)"</t>
  </si>
  <si>
    <t>Услуги по авторскому надзору "Модернизация и реконструкция КЛ-0,4кВ от ТП396 (г. Семей)"</t>
  </si>
  <si>
    <t>Модернизация и реконструкция КЛ-0,4кВ от ТП353 (г. Семей)</t>
  </si>
  <si>
    <t>Услуги по техническому надзору "Модернизация и реконструкция КЛ-0,4кВ от ТП353 (г. Семей)"</t>
  </si>
  <si>
    <t>Услуги по авторскому надзору "Модернизация и реконструкция КЛ-0,4кВ от ТП353 (г. Семей)"</t>
  </si>
  <si>
    <t>Модернизация и реконструкция КЛ-0,4кВ ТП-58 Л-1</t>
  </si>
  <si>
    <t>Услуги по техническому надзору "Модернизация и реконструкция КЛ-0,4кВ ТП-58 Л-1"</t>
  </si>
  <si>
    <t>Услуги по авторскому надзору "Модернизация и реконструкция КЛ-0,4кВ ТП-58 Л-1"</t>
  </si>
  <si>
    <t>Модернизация и реконструкция КЛ-6кВ от ПС-3 ф-317 (от ТП-350 до ТП-233)</t>
  </si>
  <si>
    <t>Услуги по техническому надзору "Модернизация и реконструкция КЛ-6кВ от ПС-3 ф-317 (от ТП-350 до ТП-233)"</t>
  </si>
  <si>
    <t>Услуги по авторскому надзору "Модернизация и реконструкция КЛ-6кВ от ПС-3 ф-317 (от ТП-350 до ТП-233)"</t>
  </si>
  <si>
    <t>Модернизация и реконструкция КЛ-6кВ от ПС-12 ф-9 (от РП-8 до ТП-100)</t>
  </si>
  <si>
    <t>Услуги по техническому надзору "Модернизация и реконструкция КЛ-6кВ от ПС-12 ф-9 (от РП-8 до ТП-100)"</t>
  </si>
  <si>
    <t xml:space="preserve">Услуги по авторскому надзору "Модернизация и реконструкция КЛ-6кВ от ПС-12 ф-9 (от РП-8 до ТП-100) </t>
  </si>
  <si>
    <t>Модернизация и реконструкция КЛ-6кВ от ПС-4 ф-419 (от ТП-411 до ТП-111)</t>
  </si>
  <si>
    <t>Услуги по техническому надзору "Модернизация и реконструкция КЛ-6кВ от ПС-4 ф-419 (от ТП-411 до ТП-111)"</t>
  </si>
  <si>
    <t>Услуги по авторскому надзору "Модернизация и реконструкция КЛ-6кВ от ПС-4 ф-419 (от ТП-411 до ТП-111)"</t>
  </si>
  <si>
    <t>Модернизация и реконструкция КЛ-6кВ ПС-10 Л-22 от ТП-465 до ТП-34, расположенной в г. Семей ВКО</t>
  </si>
  <si>
    <t>Технический надзор "КЛ-6кВ ПС-10 Л-22 от ТП-465 до ТП-34, расположенной в г. Семей ВКО"</t>
  </si>
  <si>
    <t>Авторский надзор "КЛ-6кВ ПС-10 Л-22 от ТП-465 до ТП-34, расположенной в г. Семей ВКО"</t>
  </si>
  <si>
    <t>Модернизация и реконструкция КЛ-6кВ от ПС-7 ф-727 от ТП-305 до ТП68) прокладка кабеля "</t>
  </si>
  <si>
    <t xml:space="preserve">Технический надзор Модернизация и реконструкция КЛ-6кВ от ПС-7 ф-727 от ТП-305 до ТП68) прокладка кабеля </t>
  </si>
  <si>
    <t>Авторский надзор Модернизация и реконструкция КЛ-6кВ от ПС-7 ф-727 от ТП-305 до ТП68) прокладка кабеля "</t>
  </si>
  <si>
    <t xml:space="preserve">Модернизация и реконструкция КЛ-6кВ от ПС-3 ф-323 (ТП227- ТП315)  </t>
  </si>
  <si>
    <t>Технический надзор "Модернизация и реконструкция КЛ-6кВ от ПС-3 ф-323 (ТП227- ТП315)"</t>
  </si>
  <si>
    <t>Авторский надзор "Модернизация и реконструкция КЛ-6кВ от ПС-3 ф-323 (ТП227- ТП315)"</t>
  </si>
  <si>
    <t>Модернизация и реконструкция КЛ-6кВ ПС-10 Л-20 от ТП193 до ТП428, расположенной в г. Семей ВКО   </t>
  </si>
  <si>
    <t xml:space="preserve">Технический надзор "Модернизация и реконструкция КЛ-6кВ ПС-10 Л-20 от ТП193 до ТП428, расположенной в г. Семей ВКО  </t>
  </si>
  <si>
    <t xml:space="preserve">Авторский надзор "Модернизация и реконструкция КЛ-6кВ ПС-10 Л-20 от ТП193 до ТП428, расположенной в г. Семей ВКО  </t>
  </si>
  <si>
    <t>Модернизация и реконструкция КЛ-6кВ от ПС-4 Л-434 ТП387- ТП226, расположенной в г. Семей ВКО  </t>
  </si>
  <si>
    <t xml:space="preserve">Технический надзор "Модернизация и реконструкция  КЛ-6кВ от ПС-4 Л-434 ТП387- ТП226, расположенной в г. Семей ВКО </t>
  </si>
  <si>
    <t>Авторский надзор "Модернизация и реконструкция  КЛ-6кВ от ПС-4 Л-434 ТП387- ТП226, расположенной в г. Семей ВКО "</t>
  </si>
  <si>
    <t>Модернизация и реконструкция КЛ-0,4 КВ ОТ ТП-40</t>
  </si>
  <si>
    <t>Услуги по техническому надзору "Модернизация и реконструкция КЛ-0,4 КВ ОТ ТП-40"</t>
  </si>
  <si>
    <t>Услуги по авторскому надзору "Модернизация и реконструкция КЛ-0,4 КВ ОТ ТП-40"</t>
  </si>
  <si>
    <t>Модернизация и реконструкция "КЛ-6 КВ Л-517 от ПС-35/6кВ №45 расположенной в г. Риддер ВКО"</t>
  </si>
  <si>
    <t>Технический надзор "Модернизация и реконструкция "КЛ-6 КВ Л-517 от ПС-35/6кВ №45 расположенной в г. Риддер ВКО"</t>
  </si>
  <si>
    <t>Авторский надзор "Модернизация и реконструкция "КЛ-6 КВ Л-517 от ПС-35/6кВ №45 расположенной в г. Риддер ВКО"</t>
  </si>
  <si>
    <t>«Модернизация и реконструкция КЛ-6кВ от ПС-22 Л-221 от опоры №2 до ЦРП-2, расположенных в г. Усть-Каменогорск ВКО»</t>
  </si>
  <si>
    <t>Технический надзор "Модернизация и реконструкция КЛ-6кВ от ПС-22 Л-221 от опоры №2 до ЦРП-2, расположенных в г. Усть-Каменогорск ВКО»</t>
  </si>
  <si>
    <t>Авторский надзор "Модернизация и реконструкция КЛ-6кВ от ПС-22 Л-221 от опоры №2 до ЦРП-2, расположенных в г. Усть-Каменогорск ВКО»</t>
  </si>
  <si>
    <t>«Модернизация и реконструкция КЛ-10кВ Л-41 от ПС КШТ до РП-300, расположенных в г. Усть-Каменогорск ВКО»</t>
  </si>
  <si>
    <t>Технический надзор "Модернизация и реконструкция КЛ-10кВ Л-41 от ПС КШТ до РП-300, расположенных в г. Усть-Каменогорск ВКО»</t>
  </si>
  <si>
    <t>Авторский надзор "Модернизация и реконструкция КЛ-10кВ Л-41 от ПС КШТ до РП-300, расположенных в г. Усть-Каменогорск ВКО»</t>
  </si>
  <si>
    <t>«Модернизация и реконструкция КЛ-10кВ Л-46 от ПС КШТ до РП-300, расположенных в г. Усть-Каменогорск ВКО»</t>
  </si>
  <si>
    <t>Технический надзор "Модернизация и реконструкция КЛ-10кВ Л-46 от ПС КШТ до РП-300, расположенных в г. Усть-Каменогорск ВКО»</t>
  </si>
  <si>
    <t>Авторский надзор "Модернизация и реконструкция КЛ-10кВ Л-46 от ПС КШТ до РП-300, расположенных в г. Усть-Каменогорск ВКО»</t>
  </si>
  <si>
    <t>Модернизация и реконструкция КЛ-6кВ Л-223 от ПС 22 (от КТП-17 до КТПБ-17-8)</t>
  </si>
  <si>
    <t>Модернизация и реконструкция КЛ-6кВ Л-222 от ПС 22 (от оп.№1 до КТПБ-17-8)</t>
  </si>
  <si>
    <t>Модернизация и реконструкция КЛ-0,4кВ от КТПБ-17-8 (до ЦУС)</t>
  </si>
  <si>
    <t>Модернизация и реконструкция ВЛ-0,4 кВ</t>
  </si>
  <si>
    <t>Модернизация и реконструкция "ВЛ-0,4кВ КТП-113-1 расположенных в г. Усть-Каменогорск ВКО"</t>
  </si>
  <si>
    <t>Технический надзор "Модернизация и реконструкция ВЛ-0,4кВ КТП-113-1 расположенных в г. Усть-Каменогорск ВКО"</t>
  </si>
  <si>
    <t>Авторский надзор  "Модернизация и реконструкция ВЛ-0,4кВ КТП-113-1 расположенных в г. Усть-Каменогорск ВКО"</t>
  </si>
  <si>
    <t>"Модернизация и реконструкция ВЛ-0,4 кВ КТПН-148 с.МАМЫРСУ"</t>
  </si>
  <si>
    <t>Услуги по техническому надзору "Модернизация и реконструкция ВЛ-0,4 кВ КТПН-148 с.МАМЫРСУ"</t>
  </si>
  <si>
    <t>Услуги по авторскому надзору "Модернизация и реконструкция ВЛ-0,4 кВ КТПН-148 с.МАМЫРСУ"</t>
  </si>
  <si>
    <t>Модернизация и реконструкция ВЛ-0,4кВ ТП-1 Г.АЯГУЗ</t>
  </si>
  <si>
    <t>Услуги по техническому надзору "Модернизация и реконструкция ВЛ-0,4кВ ТП-1 Г.АЯГУЗ"</t>
  </si>
  <si>
    <t>Услуги по авторскому надзору "Модернизация и реконструкция ВЛ-0,4кВ ТП-1 Г.АЯГУЗ"</t>
  </si>
  <si>
    <t>Модернизация и реконструкция ВЛ-0,4КВ КТП-12 г.Шар (Л-1, Л-2)</t>
  </si>
  <si>
    <t>Услуги по техническому надзору "Модернизация и реконструкция ВЛ-0,4КВ КТП-12 г.Шар (Л-1, Л-2)"</t>
  </si>
  <si>
    <t>Услуги по авторскому надзору "Модернизация и реконструкция ВЛ-0,4КВ КТП-12 г.Шар (Л-1, Л-2)"</t>
  </si>
  <si>
    <t>Модернизация и реконструкция ВЛ-0,4КВ КТПН 160 (г. Семей)</t>
  </si>
  <si>
    <t>Услуги по техническому надзору "Модернизация и реконструкция ВЛ-0,4КВ КТПН 160 (г. Семей)"</t>
  </si>
  <si>
    <t>Услуги по авторскому надзору "Модернизация и реконструкция ВЛ-0,4КВ КТПН 160 (г. Семей)"</t>
  </si>
  <si>
    <t>Модернизация и реконструкция ВЛ-0,4КВ ТП-138 (г. Семей)</t>
  </si>
  <si>
    <t>Услуги по техническому надзору "Модернизация и реконструкция ВЛ-0,4КВ ТП-138 (г. Семей)"</t>
  </si>
  <si>
    <t>Услуги по авторскому надзору "Модернизация и реконструкция ВЛ-0,4КВ ТП-138 (г. Семей)"</t>
  </si>
  <si>
    <t xml:space="preserve">Модернизация и реконструкция ВЛ- 0,4кВ КТП - 381 (г. Семей) </t>
  </si>
  <si>
    <t xml:space="preserve">Услуги по техническому надзору "Модернизация и реконструкция ВЛ- 0,4кВ КТП - 381 (г. Семей) " </t>
  </si>
  <si>
    <t xml:space="preserve">Услуги по авторскому надзору "Модернизация и реконструкция ВЛ- 0,4кВ КТП - 381 (г. Семей) " </t>
  </si>
  <si>
    <t xml:space="preserve">Модернизация и реконструкция ВЛ-0,4КВ ТП-42 (г.Семей) </t>
  </si>
  <si>
    <t xml:space="preserve">Услуги по техническому надзору "Модернизация и реконструкция ВЛ-0,4КВ ТП-42 (г.Семей) " </t>
  </si>
  <si>
    <t xml:space="preserve">Услуги по авторскому надзору "Модернизация и реконструкция ВЛ-0,4КВ ТП-42 (г.Семей)" </t>
  </si>
  <si>
    <t>Модернизация и реконструкция ВЛ-0,4КВ ОТ КТПН-56-2</t>
  </si>
  <si>
    <t>Услуги по техническому надзору "Модернизация и реконструкция ВЛ-0,4КВ ОТ КТПН-56-2"</t>
  </si>
  <si>
    <t>Услуги по авторскому надзору "Модернизация и реконструкция ВЛ-0,4КВ ОТ КТПН-56-2"</t>
  </si>
  <si>
    <t>Модернизация и реконструкция ВЛ-0,4КВ ОТ КТПН-194 Г.ШЕМОНАИХА</t>
  </si>
  <si>
    <t>Услуги по техническому надзору "Модернизация и реконструкция ВЛ-0,4КВ ОТ КТПН-194 Г.ШЕМОНАИХА"</t>
  </si>
  <si>
    <t>Услуги по авторскому надзору "Модернизация и реконструкция ВЛ-0,4КВ ОТ КТПН-194 Г.ШЕМОНАИХА"</t>
  </si>
  <si>
    <t>Модернизация и реконструкция ВЛ-0,4КВ ОТ ТП-129 Г.ШЕМОНАИХА</t>
  </si>
  <si>
    <t>Услуги по техническому надзору "Модернизация и реконструкция ВЛ-0,4КВ ОТ ТП-129 Г.ШЕМОНАИХА"</t>
  </si>
  <si>
    <t>Услуги по авторскому надзору "Модернизация и реконструкция ВЛ-0,4КВ ОТ ТП-129 Г.ШЕМОНАИХА"</t>
  </si>
  <si>
    <t>Модернизация и реконструкция ВЛ-0,4КВ ОТ ТП-453 Г.ШЕМОНАИХА</t>
  </si>
  <si>
    <t>Услуги по техническому надзору "Модернизация и реконструкция ВЛ-0,4КВ ОТ ТП-453 Г.ШЕМОНАИХА"</t>
  </si>
  <si>
    <t>Услуги по авторскому надзору "Модернизация и реконструкция ВЛ-0,4КВ ОТ ТП-453 Г.ШЕМОНАИХА"</t>
  </si>
  <si>
    <t>Модернизация и реконструкция ВЛ-0,4 кВ  ОТ КТПН-28</t>
  </si>
  <si>
    <t>Услуги по техническому надзору "Модернизация и реконструкция ВЛ-0,4 кВ  ОТ КТПН-28"</t>
  </si>
  <si>
    <t>Услуги по авторскому надзору "Модернизация и реконструкция ВЛ-0,4 кВ  ОТ КТПН-28"</t>
  </si>
  <si>
    <t>Модернизация и реконструкция ВЛ-0,4 кВ ОТ КТП-16</t>
  </si>
  <si>
    <t>Услуги по техническому надзору "Модернизация и реконструкция ВЛ-0,4 кВ ОТ КТП-16"</t>
  </si>
  <si>
    <t>Услуги по авторскому надзору "Модернизация и реконструкция ВЛ-0,4 кВ ОТ КТП-16"</t>
  </si>
  <si>
    <t>Модернизация и реконструкция ВЛ-0,4 кВ ОТ ТП-2</t>
  </si>
  <si>
    <t>Услуги по техническому надзору "Модернизация и реконструкция ВЛ-0,4 кВ ОТ ТП-2"</t>
  </si>
  <si>
    <t>Услуги по авторскому надзору "Модернизация и реконструкция ВЛ-0,4 кВ ОТ ТП-2"</t>
  </si>
  <si>
    <t>Замена АСКУЭ</t>
  </si>
  <si>
    <t>Модернизация АСКУЭ оптового рынка. Замена УСПД и приборов учёта</t>
  </si>
  <si>
    <t>Сервер АСКУЭ. ПНР</t>
  </si>
  <si>
    <t>2.1.5</t>
  </si>
  <si>
    <t>2.1.6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</si>
  <si>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</si>
  <si>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</si>
  <si>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</si>
  <si>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</si>
  <si>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</si>
  <si>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</si>
  <si>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</si>
  <si>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</si>
  <si>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</si>
  <si>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</si>
  <si>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</si>
  <si>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</si>
  <si>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2.3.22</t>
  </si>
  <si>
    <t>2.3.23</t>
  </si>
  <si>
    <t>2.3.24</t>
  </si>
  <si>
    <t>2.3.25</t>
  </si>
  <si>
    <t>2.3.26</t>
  </si>
  <si>
    <t>2.3.27</t>
  </si>
  <si>
    <t>2.3.28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</si>
  <si>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</si>
  <si>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</si>
  <si>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</si>
  <si>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</si>
  <si>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</si>
  <si>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</si>
  <si>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</si>
  <si>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</si>
  <si>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</si>
  <si>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</si>
  <si>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</si>
  <si>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</si>
  <si>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</si>
  <si>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 xml:space="preserve">Замена ОД/КЗ-110 на элегазовый выключатель ПС 110/35/10кВ "Бестамак"  </t>
  </si>
  <si>
    <t xml:space="preserve">Замена ОД/КЗ-110 на элегазовый выключатель ПС 110/35/10 Бесқарағай </t>
  </si>
  <si>
    <t>Замена ОД/КЗ-110 на элегазовый выключатель ПС - 110/10 Жарық</t>
  </si>
  <si>
    <t xml:space="preserve">Замена ОД/КЗ-110 на элегазовый выключатель ПС с.Лесная                              </t>
  </si>
  <si>
    <t xml:space="preserve">Замена ОД/КЗ-110 на элегазовый выключатель ПС-110/35/10 Чарская            </t>
  </si>
  <si>
    <t>Замена ОД-КЗ-110 кВ на элегазовый выключатель ПС 110/10 БОЗАЙ</t>
  </si>
  <si>
    <t xml:space="preserve">Замена ОД/КЗ-110 на элегазовый выключатель  ПС 110/35/10 ЗЕВАКИНО                      </t>
  </si>
  <si>
    <t xml:space="preserve">Замена ОД/КЗ-110 на элегазовый выключатель ПС 110/35/10  САРАТОВКА                       </t>
  </si>
  <si>
    <t xml:space="preserve">Замена ОД-КЗ-110 кВ на элегазовый выключатель ПС-46 с.Пригородное                  </t>
  </si>
  <si>
    <t xml:space="preserve">Замена ОД-КЗ-110 кВ на элегазовый выключатель ПС 110/35/10 Даирова         </t>
  </si>
  <si>
    <t xml:space="preserve">Замена масляного выключателя 110 кВ на элегазовый выключатель ПС 110/10 кВ №54                </t>
  </si>
  <si>
    <t xml:space="preserve">Замена масляного выключателя 110 кВ на элегазовый выключатель  ПС 110/10 кВ КШТ                         </t>
  </si>
  <si>
    <t xml:space="preserve">Замена масляного выключателя 110 кВ на элегазовый выключатель ПС-110/35/10 с.Новая Шульба          </t>
  </si>
  <si>
    <t>Замена ОД/КЗ-35 кВ на элегазовый выключатель</t>
  </si>
  <si>
    <t xml:space="preserve">Замена ОД/КЗ-35 на элегазовый выключатель ПС 35/10 ЮЖНАЯ           </t>
  </si>
  <si>
    <t xml:space="preserve">Замена ОД/КЗ-35 на элегазовый выключатель ПС 35/10  НОВО-АЗОВО           </t>
  </si>
  <si>
    <t>Замена масляного выключателя В-35кВ на элегазовый выключатель ПС с.Башкуль</t>
  </si>
  <si>
    <t>Замена масляного выключателя В-35кВ на элегазовый выключатель ПС-45 г. Риддер</t>
  </si>
  <si>
    <t>Замена масляного выключателя В-35кВ на элегазовый выключатель ПС 110/35/6 кВ №41</t>
  </si>
  <si>
    <t xml:space="preserve">Замена масляного выключателя В-35кВ на элегазовый выключатель ПС-110/35/10 ПТФ          </t>
  </si>
  <si>
    <t xml:space="preserve">Замена масляного выключателя В-35кВ на элегазовый выключатель ПС-46 с.Пригородное    </t>
  </si>
  <si>
    <t>Замена АКБ</t>
  </si>
  <si>
    <t xml:space="preserve">Замена аккумуляторной батареи ПС №2  110/35/6      </t>
  </si>
  <si>
    <t xml:space="preserve">Установка аккумуляторных батарей ПС-110/ 35/10  Саржал     </t>
  </si>
  <si>
    <t xml:space="preserve">Установка аккумуляторных батарей  ПС 110/35/10 Бесқарағай </t>
  </si>
  <si>
    <t xml:space="preserve">Замена аккумуляторных батарей ПС 110/6 № 13               </t>
  </si>
  <si>
    <t>Замена силового трансформатора</t>
  </si>
  <si>
    <t>Замена трансформаторов Т1, Т2 ПС 110/35/10 кВ Левобережная (дистранс)</t>
  </si>
  <si>
    <t xml:space="preserve">Замена шкафов защит АТ, ВЛ-220 кВ, ВЛ-110 кВ ПС 220/110/35/6 № 11                        </t>
  </si>
  <si>
    <t xml:space="preserve">Замена МВ-6/10кВ на вакуумные выключатели ПС-35/10/6 РЕМЗАВОД                         </t>
  </si>
  <si>
    <t>Замена МВ-6/10кВ на вакуумные выключатели ПС - 35/10 Қоңырбиік</t>
  </si>
  <si>
    <t xml:space="preserve">Замена МВ-6/10кВ на вакуумные выключатели ПС-35/10 с.Дмитриевка               </t>
  </si>
  <si>
    <t>Замена МВ-6/10кВ на вакуумные выключатели ПС - 110/10 Жарық</t>
  </si>
  <si>
    <t xml:space="preserve">Замена МВ-6/10кВ на вакуумные выключатели ПС 110/10кВ "Березовка"     </t>
  </si>
  <si>
    <t>Замена МВ-6/10кВ на вакуумные выключатели ПС 35/10 МАЛО-УБИHКА</t>
  </si>
  <si>
    <t>Замена МВ-6/10кВ на вакуумные выключатели ПС 35/10 МАРИНОГОРКА</t>
  </si>
  <si>
    <t>Замена МВ-6/10кВ на вакуумные выключатели ПС 35/10 Кульбабас</t>
  </si>
  <si>
    <t>Замена МВ-6/10кВ на вакуумные выключатели ПС-35/10 кВ ТАССАЙ</t>
  </si>
  <si>
    <t>Замена МВ-6/10кВ на вакуумные выключатели ПС 35/10 УРЫЛЬ</t>
  </si>
  <si>
    <t>Замена МВ-6/10кВ на вакуумные выключатели ПС 110/35/10 Аксуат</t>
  </si>
  <si>
    <t>Замена МВ-6/10кВ на вакуумные выключатели ПС-35/10 БИГАЧ</t>
  </si>
  <si>
    <t>Замена МВ-6/10кВ на вакуумные выключатели ПС-110/35/10  КОКПЕКТЫ</t>
  </si>
  <si>
    <t>Замена МВ-6/10кВ на вакуумные выключатели ПС 35/10 БАРЛЫК</t>
  </si>
  <si>
    <t>Замена МВ-6/10кВ на вакуумные выключатели ПС 35/10 АКСУ</t>
  </si>
  <si>
    <t xml:space="preserve">Замена МВ-6/10кВ на вакуумные выключатели ПС 35/10кВ "Журекадыр"                                            </t>
  </si>
  <si>
    <t>Замена МВ-6/10кВ на вакуумные выключатели ПС 35/10кВ "Жананур"</t>
  </si>
  <si>
    <t>Замена МВ-6/10кВ на вакуумные выключатели ПС 35/10 Жетіжар</t>
  </si>
  <si>
    <t>Замена МВ-6/10кВ на вакуумные выключатели ПС-110/35/10 c.Ново-Покровка</t>
  </si>
  <si>
    <t>Замена МВ-6/10кВ на вакуумные выключатели ПС-35/10 c.Переменовка</t>
  </si>
  <si>
    <t>Замена МВ-6/10кВ на вакуумные выключатели ПС-110/35/10 с.Чекоман</t>
  </si>
  <si>
    <t>Замена МВ-6/10кВ на вакуумные выключатели ПС 110/10 кВ с.ЧАГАН</t>
  </si>
  <si>
    <t>Замена МВ-6/10кВ на вакуумные выключатели ПС 110/35/10 с.АЙГЫЗ</t>
  </si>
  <si>
    <t>Замена МВ-6/10кВ на вакуумные выключатели ПС 35/10 с.МАЙЛИН</t>
  </si>
  <si>
    <t xml:space="preserve">Замена МВ-6/10кВ на вакуумные выключатели ПС 35/10 с.КАРАБУЛАК     </t>
  </si>
  <si>
    <t>Замена КРУН/КРН</t>
  </si>
  <si>
    <t>Замена КРУН-10 кВ РП-10 кВ МАМЫРСУ</t>
  </si>
  <si>
    <t>Замена КРН-10 кВ ПС 35/10 Канонерка</t>
  </si>
  <si>
    <t>Замена КРН-10 кВ ПС-35/10 с.Песчанка</t>
  </si>
  <si>
    <t>Замена КРУН-10 кВ ПС-35/10 с.БАХТЫ</t>
  </si>
  <si>
    <t>Замена КРУН-10 кВ ПС 110/35/10 САМАРКА</t>
  </si>
  <si>
    <t>Замена КРУН-10 кВ ПС 110/35/10 Б-КАМЕНЬ</t>
  </si>
  <si>
    <t>Замена КРУН-10 кВ  ПС 220/110 г.АЯГОЗ</t>
  </si>
  <si>
    <t xml:space="preserve">Замена высокочастотного канала связи по ЛЭП ПС 110/35/10 КУРЧУМ (Б-425, Б-52)           </t>
  </si>
  <si>
    <t xml:space="preserve">Замена высокочастотного канала связи по ЛЭП ПС 110/35/10 ТЕРЕКТЫ-БУЛАК (Б-425, Б-52) </t>
  </si>
  <si>
    <t xml:space="preserve">Замена высокочастотного канала связи по ЛЭП  ПС 35/10  Сарыолен        </t>
  </si>
  <si>
    <t>Замена высокочастотного канала связи по ЛЭП ПС 110/35/10 кВ Левобережная (дистранс)</t>
  </si>
  <si>
    <t>Замена высокочастотного канала связи по ЛЭП ПС-110/35/10кВ №42 п.Молодежный</t>
  </si>
  <si>
    <t>Замена высокочастотного канала связи по ЛЭП ПС-35/10кВ Самсоновка</t>
  </si>
  <si>
    <t>Замена высокочастотного канала связи по ЛЭП ПС 35/10 КВ ЛЕHИHКА(Сагыр Л-330)</t>
  </si>
  <si>
    <t>Замена ТП-158 Г. ШЕМОНАИХА на  КТПБ-158 Г. ШЕМОНАИХА</t>
  </si>
  <si>
    <t>Замена  КТП - 8-7-5 С.ОЙШИЛИК на КТПБ-8-7-5 С.ОЙШИЛИК</t>
  </si>
  <si>
    <t>Замена КТПН-329 п.Металлург на КТПБ-329 п.Металлург</t>
  </si>
  <si>
    <t>Замена ТП-76 Г. У-КА на КТПБ-ТП-76 Г. У-КА</t>
  </si>
  <si>
    <t>Замена ТП-2 на КТПБ-2</t>
  </si>
  <si>
    <t>Замена КТПН-22 на КТПБ-22</t>
  </si>
  <si>
    <t>Замена КТПН-70 на КТПБ-70</t>
  </si>
  <si>
    <t>Замена ТП-20  Семей на КТПБ-20 Семей</t>
  </si>
  <si>
    <t>Замена ТП-420 на КТПБ-420</t>
  </si>
  <si>
    <t>Замена ТП-173 на КТПБ-173</t>
  </si>
  <si>
    <t>Замена КТПН  №9 с.Калбатау на КТПБ-9 с.Калбатау</t>
  </si>
  <si>
    <t>Замена ТП-285 на КТПБ-285</t>
  </si>
  <si>
    <t xml:space="preserve">Замена ТП-181 г. Риддер на КТПБ-181 г. Риддер                                                      </t>
  </si>
  <si>
    <t>Замена ТП-190-2 на КТПБ-190-2</t>
  </si>
  <si>
    <t>Замена ТП-28-1 на КТПБ-28-1</t>
  </si>
  <si>
    <t>Замена ТП-57 на КТПБ-57</t>
  </si>
  <si>
    <t>Установка КТПБ-17-8</t>
  </si>
  <si>
    <t>Автоматическая система пожарной сигнализации и системы оповещения в административном здании УМиТ ул. Омская 22</t>
  </si>
  <si>
    <t>Автоматическая система пожарной сигнализации и системы оповещения в здании гаражных боксов</t>
  </si>
  <si>
    <t>Автоматическая система пожарной сигнализации и системы оповещения в здании контейнера хранения ГЖ</t>
  </si>
  <si>
    <t>Автоматическая система пожарной сигнализации и система оповещения в здании КПП охраны УМиТ</t>
  </si>
  <si>
    <t>Автоматическая система пожарной сигнализации и система оповещения в здании производственные мастерские помещения</t>
  </si>
  <si>
    <t>Автоматическая система пожарной сигнализации и системы оповещения в здании производственные помещения РСС</t>
  </si>
  <si>
    <t>Автоматическая система пожарной сигнализации и системы оповещения в здании склада ТМЦ</t>
  </si>
  <si>
    <t>Автоматическая система пожарной сигнализации и системы оповещения в здании столовой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</si>
  <si>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</si>
  <si>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</si>
  <si>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</si>
  <si>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</si>
  <si>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</si>
  <si>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</si>
  <si>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</si>
  <si>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</si>
  <si>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</si>
  <si>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</si>
  <si>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4.3.1</t>
  </si>
  <si>
    <t>4.3.2</t>
  </si>
  <si>
    <t>4.3.3</t>
  </si>
  <si>
    <t>4.4.1</t>
  </si>
  <si>
    <t>4.4.2</t>
  </si>
  <si>
    <t>4.5</t>
  </si>
  <si>
    <t>4.5.1</t>
  </si>
  <si>
    <t>4.5.2</t>
  </si>
  <si>
    <t>4.5.3</t>
  </si>
  <si>
    <t>4.5.4</t>
  </si>
  <si>
    <t>4.5.5</t>
  </si>
  <si>
    <t>4.6</t>
  </si>
  <si>
    <t>4.6.1</t>
  </si>
  <si>
    <t>4.6.2</t>
  </si>
  <si>
    <t>4.6.3</t>
  </si>
  <si>
    <t>4.6.4</t>
  </si>
  <si>
    <t>4.7</t>
  </si>
  <si>
    <t>4.7.1</t>
  </si>
  <si>
    <t>4.8</t>
  </si>
  <si>
    <t>4.8.1</t>
  </si>
  <si>
    <t>4.9</t>
  </si>
  <si>
    <t>4.9.1</t>
  </si>
  <si>
    <t>4.9.2</t>
  </si>
  <si>
    <t>4.9.3</t>
  </si>
  <si>
    <t>4.9.4</t>
  </si>
  <si>
    <t>4.9.5</t>
  </si>
  <si>
    <t>4.9.6</t>
  </si>
  <si>
    <t>4.9.7</t>
  </si>
  <si>
    <t>4.9.8</t>
  </si>
  <si>
    <t>4.9.9</t>
  </si>
  <si>
    <t>4.9.10</t>
  </si>
  <si>
    <t>4.9.11</t>
  </si>
  <si>
    <t>4.9.12</t>
  </si>
  <si>
    <t>4.9.13</t>
  </si>
  <si>
    <t>4.9.14</t>
  </si>
  <si>
    <t>4.9.15</t>
  </si>
  <si>
    <t>4.9.16</t>
  </si>
  <si>
    <t>4.9.17</t>
  </si>
  <si>
    <t>4.9.18</t>
  </si>
  <si>
    <t>4.9.19</t>
  </si>
  <si>
    <t>4.9.20</t>
  </si>
  <si>
    <t>4.9.21</t>
  </si>
  <si>
    <t>4.9.22</t>
  </si>
  <si>
    <t>4.9.23</t>
  </si>
  <si>
    <t>4.9.24</t>
  </si>
  <si>
    <t>4.9.25</t>
  </si>
  <si>
    <t>4.10</t>
  </si>
  <si>
    <t>4.10.1</t>
  </si>
  <si>
    <t>4.10.2</t>
  </si>
  <si>
    <t>4.10.3</t>
  </si>
  <si>
    <t>4.10.4</t>
  </si>
  <si>
    <t>4.10.5</t>
  </si>
  <si>
    <t>4.10.6</t>
  </si>
  <si>
    <t>4.10.7</t>
  </si>
  <si>
    <t>4.11</t>
  </si>
  <si>
    <t>4.11.1</t>
  </si>
  <si>
    <t>4.11.2</t>
  </si>
  <si>
    <t>4.11.3</t>
  </si>
  <si>
    <t>4.11.4</t>
  </si>
  <si>
    <t>4.11.5</t>
  </si>
  <si>
    <t>4.11.6</t>
  </si>
  <si>
    <t>4.11.7</t>
  </si>
  <si>
    <t>4.12</t>
  </si>
  <si>
    <t>4.12.1</t>
  </si>
  <si>
    <t>4.12.2</t>
  </si>
  <si>
    <t>4.12.3</t>
  </si>
  <si>
    <t>4.12.4</t>
  </si>
  <si>
    <t>4.12.5</t>
  </si>
  <si>
    <t>4.12.6</t>
  </si>
  <si>
    <t>4.12.7</t>
  </si>
  <si>
    <t>4.12.8</t>
  </si>
  <si>
    <t>4.12.9</t>
  </si>
  <si>
    <t>4.12.10</t>
  </si>
  <si>
    <t>4.12.11</t>
  </si>
  <si>
    <t>4.12.12</t>
  </si>
  <si>
    <t>4.12.13</t>
  </si>
  <si>
    <t>4.12.14</t>
  </si>
  <si>
    <t>4.12.15</t>
  </si>
  <si>
    <t>4.12.16</t>
  </si>
  <si>
    <t>4.12.17</t>
  </si>
  <si>
    <t>4.13</t>
  </si>
  <si>
    <t>4.13.1</t>
  </si>
  <si>
    <t>4.13.2</t>
  </si>
  <si>
    <t>4.13.3</t>
  </si>
  <si>
    <t>4.13.4</t>
  </si>
  <si>
    <t>4.13.5</t>
  </si>
  <si>
    <t>4.13.6</t>
  </si>
  <si>
    <t>4.13.7</t>
  </si>
  <si>
    <t>4.13.8</t>
  </si>
  <si>
    <t>Капитальный ремонт Адм.-Производ.зд. Каржаубайулы243А</t>
  </si>
  <si>
    <t>Капитальный ремонт административного здания Гоголя 16</t>
  </si>
  <si>
    <t>Капитальный ремонт здания ул. Омская,22. Бокс №1</t>
  </si>
  <si>
    <t>Капитальный ремонт здания ул. Омская,22. Бокс №2</t>
  </si>
  <si>
    <t>Капитальный ремонт здания ул. Омская,22. Бокс №3</t>
  </si>
  <si>
    <t>Капитальный ремонт здания ул. Омская,22. ЗДАНИЕ ПРОХОДНОЙ СМИТ</t>
  </si>
  <si>
    <t>Капитальный ремонт здания ул. Омская,22. ЗДАНИЕ КУЗНИЦЫ СМИТ</t>
  </si>
  <si>
    <t>Комплексные работы. Реконструкция здания по адресу Область ВКО г.Усть-Каменогорск ул.Железнодарожная.</t>
  </si>
  <si>
    <t>Технический надзор Реконструкция здания по адресу Область ВКО г.Усть-Каменогорск ул.Железнодарожная.</t>
  </si>
  <si>
    <t>Авторский надзор Реконструкция здания по адресу Область ВКО г.Усть-Каменогорск ул.Железнодарожная.</t>
  </si>
  <si>
    <t>Строительство диспетчерского пункта Центра Управления Сетями АО "ВК РЭК" в г.Усть-Каменогорск, ВКО, Самарское шоссе. (Программно-технический комплекс Автоматизированная система технологического управления. Этап 1)</t>
  </si>
  <si>
    <t>Строительство кабельных линий ВОЛС</t>
  </si>
  <si>
    <t>авт.надзор</t>
  </si>
  <si>
    <t>5.4</t>
  </si>
  <si>
    <t>5.5</t>
  </si>
  <si>
    <t>5.6</t>
  </si>
  <si>
    <t>5.7</t>
  </si>
  <si>
    <t>5.8</t>
  </si>
  <si>
    <t>7</t>
  </si>
  <si>
    <t>БРИГАДНЫЙ АВТОМОБИЛЬ  4Х4 (ПЕРЕДВИЖНАЯ АВТОМАСТЕРСКАЯ)</t>
  </si>
  <si>
    <t xml:space="preserve">СНЕГОХОД С САНЯМИ </t>
  </si>
  <si>
    <t xml:space="preserve">АВТОПРИЦЕП  ДЛЯ ПЕРЕВОЗКИ СНЕГОХОДА </t>
  </si>
  <si>
    <t>НАВЕСНОЕ ОБОРУДОВАНИЕ ФРОНТАЛЬНОГО ПОГРУЗЧИКА</t>
  </si>
  <si>
    <t>МИКРОАВТОБУС 13 МЕСТ З/ПРИВОД АКПП V=3.5</t>
  </si>
  <si>
    <t>АВТОМОБИЛЬ 4Х4 С ДОП. ОБОРУДОВАНИЕМ</t>
  </si>
  <si>
    <t>Приборы, инструменты и прочее оборудование</t>
  </si>
  <si>
    <t>Комбинированный силовой трансформатор -25-10/6/0,4 У1</t>
  </si>
  <si>
    <t>Комбинированный силовой трансформатор-40-10/6/0,4 У1</t>
  </si>
  <si>
    <t>Комбинированный силовой трансформатор-63-10/6/0,4 У1</t>
  </si>
  <si>
    <t>Комбинированный силовой трансформатор-100-10/6/0,4 У1</t>
  </si>
  <si>
    <t>Комбинированный силовой трансформатор-160-10/6/0,4 У1</t>
  </si>
  <si>
    <t>Комбинированный силовой трансформатор-250-10/6/0,4 У1</t>
  </si>
  <si>
    <t>Комбинированный силовой трансформатор-400-10/6/0,4 У1</t>
  </si>
  <si>
    <t>Комбинированный силовой трансформатор-630-10/6/0,4 У1</t>
  </si>
  <si>
    <t>Комбинированный силовой трансформатор-40-10/6/0,23 У1</t>
  </si>
  <si>
    <t>Комбинированный силовой трансформатор-63-10/6/0,23 У1</t>
  </si>
  <si>
    <t>Комбинированный силовой трансформатор-100-10/6/0,23 У1</t>
  </si>
  <si>
    <t>СИЛОВОЙ ТРАНСФОРМАТОР  ТМГ-100-35/0,4 У1</t>
  </si>
  <si>
    <t>СИЛОВОЙ ТРАНСФОРМАТОР ТМГ-160-35/0,4 У1</t>
  </si>
  <si>
    <t>СИЛОВОЙ ТРАНСФОРМАТОР ТМГ-250-35/0,4 У1</t>
  </si>
  <si>
    <t>СТЕНД ДЛЯ ПРОВЕРКИ ПРОСТЫХ ЗАЩИТ</t>
  </si>
  <si>
    <t>МЕГАОММЕТР ЦИФРОВОЙ (ИЗМЕРИТЕЛЬ ПАРАМЕТРОВ ЭЛЕКТРОИЗОЛЯЦИИ)</t>
  </si>
  <si>
    <t>МИЛЛИОММЕТР СО ВСТРОЕННЫМ АККУМУЛЯТОРОМ  В КОМПЛЕКТЕ С КАБЕЛЕМ ИЗМЕРИТЕЛЬНЫМ</t>
  </si>
  <si>
    <t>ИЗМЕРИТЕЛЬ ТАНГЕНСА УГЛА ДИЭЛЕКТРИЧЕСКИХ ПОТЕРЬ И ЭЛЕКТРИЧЕСКОЙ ЁМКОСТИ</t>
  </si>
  <si>
    <t>ИЗМЕРИТЕЛЬ ПАРАМЕТРОВ СИЛОВЫХ ТРАНСФОРМАТОРОВ</t>
  </si>
  <si>
    <t xml:space="preserve">АППАРАТ АВТОМАТИЧЕСКИЙ ДЛЯ ОПРЕДЕЛЕНИЯ ТЕМПЕРАТУРЫ ВСПЫШКИ В ОТКРЫТОМ ТИГЛЕ АТВО-20 </t>
  </si>
  <si>
    <t>ШКАФ СУШИЛЬНЫЙ ШС-2-38</t>
  </si>
  <si>
    <t>АППАРАТ СВАРОЧНЫЙ ПЕРЕНОСНОЙ 10-250А 140-260В</t>
  </si>
  <si>
    <t>КОМПРЕССОР ВОЗДУШНЫЙ ПОРШНЕВОЙ МАСЛЯНЫЙ 1500 ВТ</t>
  </si>
  <si>
    <t>ПЕРФОРАТОР 800 ВТ 4000 УД./МИН. 900 ОБ./МИН.</t>
  </si>
  <si>
    <t>ПЕРФОРАТОР 1000 ВТ</t>
  </si>
  <si>
    <t>МАШИНА УГЛОШЛИФОВАЛЬНАЯ 1300ВТ, 8500 ОБ/МИН</t>
  </si>
  <si>
    <t>ДРЕЛЬ ШУРУПОВЕРТ 18В</t>
  </si>
  <si>
    <t>ДРЕЛЬ ЭЛЕКТРИЧЕСКАЯ</t>
  </si>
  <si>
    <t xml:space="preserve">ТРИММЕР БЕНЗИНОВЫЙ 1,5 КВТ </t>
  </si>
  <si>
    <t>ГАЗОНОКОСИЛКА БЕНЗИНОВАЯ</t>
  </si>
  <si>
    <t>ГАЙКОВЕРТ ЭЛЕКТРИЧЕСКИЙ УДАРНЫЙ 350 ВТ 2000 ОБ/МИН</t>
  </si>
  <si>
    <t>БИНОКЛЬ ПРИЗМЕННЫЙ  20Х50 увел. х20</t>
  </si>
  <si>
    <t>Аппарат сварочный полуавтомат</t>
  </si>
  <si>
    <t>ЛЕСТНИЦА ЛСПД-5,0</t>
  </si>
  <si>
    <t>ЛЕСТНИЦА ЛСПД-3,0</t>
  </si>
  <si>
    <t>ЛЕСТНИЦА ЛСПД-2,0</t>
  </si>
  <si>
    <t>ЛЕСТНИЦА ПРИСТАВНАЯ РАЗБОРНАЯ ЛПР-28</t>
  </si>
  <si>
    <t>ЛЕСТНИЦА CCД-У 2х5</t>
  </si>
  <si>
    <t>ЛЕСТНИЦА-ТРАНСФОРМЕР 4Х5</t>
  </si>
  <si>
    <t>НАСОС СКВАЖИННЫЙ  5,5 КВТ</t>
  </si>
  <si>
    <t>КРАСКОПУЛЬТ ЭЛЕКТРИЧЕСКИЙ КОМПРЕССОРНЫЙ 500 ВТ 800МЛ/МИН 800 МЛ</t>
  </si>
  <si>
    <t>ТАЛЬ РУЧНАЯ ЦЕПНАЯ 3 т 3 м</t>
  </si>
  <si>
    <t>СТАНЦИЯ КОМПРЕССОРНАЯ ПЕРЕДВИЖНАЯ ДИЗЕЛЬНАЯ 60 КВТ</t>
  </si>
  <si>
    <t>КОТЕЛ ЭЛЕКТРИЧЕСКИЙ 96 кВт</t>
  </si>
  <si>
    <t xml:space="preserve">КОТЕЛ ЭЛЕКТРИЧЕСКИЙ 60 КВТ </t>
  </si>
  <si>
    <t>КОТЕЛ ОТОПЛЕНИЯ 35КВТ 250КВ.М</t>
  </si>
  <si>
    <t>ПРИБОР ИЗМЕРИТЕЛЬНЫЙ</t>
  </si>
  <si>
    <t>СЕРВЕР АСКУЭ</t>
  </si>
  <si>
    <t>СТАНЦИЯ ПАЯЛЬНАЯ ДЕМОНТАЖНАЯ</t>
  </si>
  <si>
    <t>УСТАНОВКА ДЛЯ ПОВЕРКИ СЧЕТЧИКОВ КЛАССА ТОЧНОСТИ 0,2</t>
  </si>
  <si>
    <t xml:space="preserve">спутниковый телефон </t>
  </si>
  <si>
    <t>ТРАНСФОРМАТОР ТДН 10000/35-10У1</t>
  </si>
  <si>
    <t>РАДИОСТАНЦИЯ НОСИМАЯ</t>
  </si>
  <si>
    <t>РАДИОСТАНЦИЯ СТАЦИОНАРНАЯ</t>
  </si>
  <si>
    <t>КОМПРЕССОР ВАКУУМНЫЙ ПЕРЕНОСНОЙ ДЛЯ ОТКАЧИВАНИЯ ЭЛЕГАЗА (SF6)</t>
  </si>
  <si>
    <t>УСТАНОВКА ДЛЯ ПОВЕРКИ ОДНОФАЗНЫХ СЧЕТЧИКОВ НА 24 МЕСТА</t>
  </si>
  <si>
    <t>НОУТБУК ОФИСНЫЙ</t>
  </si>
  <si>
    <t>МОНИТОР 24"</t>
  </si>
  <si>
    <t>*МНОГОФУНКЦИОНАЛЬНОЕ УСТРОЙСТВО А4 3в1</t>
  </si>
  <si>
    <t>ПЫЛЕСОС СЕРВИСНЫЙ ДЛЯ ОРГТЕХНИКИ</t>
  </si>
  <si>
    <t>ПОЛКА ДИСКОВАЯ ДЛЯ РАСШИРЕНИЯ СХД</t>
  </si>
  <si>
    <t>МАРШРУТИЗАТОР ЦЕНТРАЛЬНЫЙ, ВЫСОКОПРОИЗВОДИТЕЛЬНЫЙ</t>
  </si>
  <si>
    <t>МАРШРУТИЗАТОР ВЫСОКОПРОИЗВОДИТЕЛЬНЫЙ</t>
  </si>
  <si>
    <t xml:space="preserve">Программное обеспечение для доступа и права использования Microsoft Exchange Server Standard 2019 </t>
  </si>
  <si>
    <t>Принтер лазерный цветной А3</t>
  </si>
  <si>
    <t>8.1</t>
  </si>
  <si>
    <t>8.2</t>
  </si>
  <si>
    <t>8.1.1</t>
  </si>
  <si>
    <t>8.1.1.1</t>
  </si>
  <si>
    <t>8.1.1.2</t>
  </si>
  <si>
    <t>8.1.1.3</t>
  </si>
  <si>
    <t>8.1.1.4</t>
  </si>
  <si>
    <t>8.1.1.5</t>
  </si>
  <si>
    <t>8.1.1.6</t>
  </si>
  <si>
    <t>8.1.1.7</t>
  </si>
  <si>
    <t>8.1.1.8</t>
  </si>
  <si>
    <t>8.1.1.9</t>
  </si>
  <si>
    <t>8.1.1.10</t>
  </si>
  <si>
    <t>8.1.1.11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</si>
  <si>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</si>
  <si>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</si>
  <si>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</si>
  <si>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</si>
  <si>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</si>
  <si>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</si>
  <si>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</si>
  <si>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</si>
  <si>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</si>
  <si>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</si>
  <si>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</si>
  <si>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</si>
  <si>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8.2.13</t>
  </si>
  <si>
    <t>8.2.14</t>
  </si>
  <si>
    <t>8.2.15</t>
  </si>
  <si>
    <t>8.2.16</t>
  </si>
  <si>
    <t>8.2.17</t>
  </si>
  <si>
    <t>8.2.18</t>
  </si>
  <si>
    <t>8.2.19</t>
  </si>
  <si>
    <t>8.2.20</t>
  </si>
  <si>
    <t>8.2.21</t>
  </si>
  <si>
    <t>8.2.22</t>
  </si>
  <si>
    <t>8.2.23</t>
  </si>
  <si>
    <t>8.2.24</t>
  </si>
  <si>
    <t>8.2.25</t>
  </si>
  <si>
    <t>8.2.26</t>
  </si>
  <si>
    <t>8.2.27</t>
  </si>
  <si>
    <t>8.2.28</t>
  </si>
  <si>
    <t>8.2.29</t>
  </si>
  <si>
    <t>8.2.30</t>
  </si>
  <si>
    <t>8.2.31</t>
  </si>
  <si>
    <t>8.2.32</t>
  </si>
  <si>
    <t>8.2.33</t>
  </si>
  <si>
    <t>8.2.34</t>
  </si>
  <si>
    <t>8.2.35</t>
  </si>
  <si>
    <t>8.2.36</t>
  </si>
  <si>
    <t>8.2.37</t>
  </si>
  <si>
    <t>8.2.38</t>
  </si>
  <si>
    <t>8.2.39</t>
  </si>
  <si>
    <t>8.2.40</t>
  </si>
  <si>
    <t>8.2.41</t>
  </si>
  <si>
    <t>8.2.42</t>
  </si>
  <si>
    <t>8.2.43</t>
  </si>
  <si>
    <t>8.2.44</t>
  </si>
  <si>
    <t>8.2.45</t>
  </si>
  <si>
    <t>8.2.46</t>
  </si>
  <si>
    <t>8.2.47</t>
  </si>
  <si>
    <t>8.2.48</t>
  </si>
  <si>
    <t>8.2.49</t>
  </si>
  <si>
    <t>8.2.50</t>
  </si>
  <si>
    <t>8.2.51</t>
  </si>
  <si>
    <t>8.2.52</t>
  </si>
  <si>
    <t>8.2.53</t>
  </si>
  <si>
    <t>8.2.54</t>
  </si>
  <si>
    <t>8.2.55</t>
  </si>
  <si>
    <t>8.2.56</t>
  </si>
  <si>
    <t>8.2.57</t>
  </si>
  <si>
    <t>8.2.58</t>
  </si>
  <si>
    <t>8.2.59</t>
  </si>
  <si>
    <t>8.2.60</t>
  </si>
  <si>
    <t>8.2.61</t>
  </si>
  <si>
    <t>8.2.62</t>
  </si>
  <si>
    <t>8.2.63</t>
  </si>
  <si>
    <t>8.2.64</t>
  </si>
  <si>
    <t>8.2.65</t>
  </si>
  <si>
    <t>8.3</t>
  </si>
  <si>
    <t>8.3.1</t>
  </si>
  <si>
    <t>8.3.2</t>
  </si>
  <si>
    <t>8.3.3</t>
  </si>
  <si>
    <t>8.3.4</t>
  </si>
  <si>
    <t>8.3.5</t>
  </si>
  <si>
    <t>8.3.6</t>
  </si>
  <si>
    <t>8.3.7</t>
  </si>
  <si>
    <t>8.3.8</t>
  </si>
  <si>
    <t>8.3.9</t>
  </si>
  <si>
    <t>8.3.10</t>
  </si>
  <si>
    <t>8.3.11</t>
  </si>
  <si>
    <t>8.3.12</t>
  </si>
  <si>
    <t>8.3.13</t>
  </si>
  <si>
    <t>9</t>
  </si>
  <si>
    <t>* Превышение по договору на сумму 130 тыс. тенге за счёт собственных средств вне тарифной сметы.</t>
  </si>
  <si>
    <t xml:space="preserve">«Біріккен ЭнергоCервистік Компания» АҚ, электр энергияны беру </t>
  </si>
  <si>
    <t>табиғи монополия субъектісінің атауы, қызмет түрі</t>
  </si>
  <si>
    <t>2025 жылға арналған инвестициялық бағдарламаның орындалуы туралы есебі</t>
  </si>
  <si>
    <t>Тарифтерді қалыптастыру қағидаларына
1-қосымша</t>
  </si>
  <si>
    <t>1-қосымша</t>
  </si>
  <si>
    <t xml:space="preserve"> 21 нысан</t>
  </si>
  <si>
    <t>Реттеліп көрсетілетін қызметтерді ұсынудың жоспарлы және нақты көлемдері туралы ақпарат</t>
  </si>
  <si>
    <t>Р/с №</t>
  </si>
  <si>
    <t>Реттеліп көрсетілетін қызметтердің (тауарлардың, жұмыстардың) атауы және қызмет көрсетілетін аумақ</t>
  </si>
  <si>
    <t>Іс-шаралардың атауы</t>
  </si>
  <si>
    <t>Өлшем бірлігі</t>
  </si>
  <si>
    <t>Заттай көрсеткіштермен саны</t>
  </si>
  <si>
    <t>жоспар</t>
  </si>
  <si>
    <t>нақты</t>
  </si>
  <si>
    <t>Инвестициялық бағдарлама шеңберінде қызметтерді көрсету кезеңі</t>
  </si>
  <si>
    <t>Пайда және залал туралы есеп*</t>
  </si>
  <si>
    <t>Инвестициялық бағдарламаның сомасы</t>
  </si>
  <si>
    <t>Жоспар</t>
  </si>
  <si>
    <t>Нақты</t>
  </si>
  <si>
    <t>Ауытқу</t>
  </si>
  <si>
    <t>Ауытқу себептері</t>
  </si>
  <si>
    <t xml:space="preserve">Инвестициялық бағдарламаны қаржыландырудың нақты шарттары мен мөлшері туралы </t>
  </si>
  <si>
    <t>Меншікті қаражат</t>
  </si>
  <si>
    <t>Пайда</t>
  </si>
  <si>
    <t>Қарыз қаражаты</t>
  </si>
  <si>
    <t>Бюджет қаражаты</t>
  </si>
  <si>
    <t>Инвестициялық бағдарламаны орындаудың нақты көрсеткіштерін инвестициялық бағдарламада бекітілген көрсеткіштермен салыстыру туралы ақпарат **</t>
  </si>
  <si>
    <t>Бекітілген инвестициялық бағдарламаға қарай заттай мәнде шикізат, материалдар, отын және энергия шығыстарының төмендеуі</t>
  </si>
  <si>
    <t>Бекітілген инвестициялық бағдарламаға қарай іске асыру жылдары бойынша тозудың (физикалық) негізгі қорлардың (активтердің) төмендеуі, %</t>
  </si>
  <si>
    <t xml:space="preserve">Бекітілген инвестициялық бағдарламаға қарай іске асыру жылдары бойынша ысыраптардың төмендеуі, % </t>
  </si>
  <si>
    <t>Бекітілген инвестициялық бағдарламаға қарай іске асыру жылдары бойынша авариялылықтың төмендеуі</t>
  </si>
  <si>
    <t>нақты өткен жылғы</t>
  </si>
  <si>
    <t>нақты ағымдағы жылғы</t>
  </si>
  <si>
    <t>Қол жеткізілген нақты көрсеткіштердің бекітілген инвестициялық бағдарламадағы көрсеткіштермен ауытқу себептерін түсіндіру</t>
  </si>
  <si>
    <t>Ұсынылатын реттеліп көрсетілетін қызметтердің сапасы мен сенімділігін және қызметтің тиімділігін арттыруды бағалау</t>
  </si>
  <si>
    <t>Қазіргі уақытта электр желілерінің қолданыстағы жабдықтарының едәуір 
бөлігі энергия желілері құрылған сәттен бастап жұмыс істейді, тозу 
тәуекелді болып табылады, қолданыстағы тариф негізгі құрал-жабдықтардың 
уақтылы жаңартылуын қамтамасыз етпейді, осыған байланысты апаттылық пен 
тозу өсуде.</t>
  </si>
  <si>
    <t>Қосымшаға сәйкес қосымша</t>
  </si>
  <si>
    <t>Жыл бойы</t>
  </si>
  <si>
    <t>Электр энергиясын беру 
Шығыс Қазақстан облысы, Абай облысы</t>
  </si>
  <si>
    <t>Электр желілерін қалпына келтіру және жаңғырту бойынша ЖСҚ әзірлеу</t>
  </si>
  <si>
    <t>ӘЖ-6/10 кВ қалпына келтіруге және жаңғыртуға ЖСҚ әзірлеу</t>
  </si>
  <si>
    <t>ЖСҚ әзірлеу "ҚС 35/10 кВ Дмитриевка тарайтын ӘЖ 10 кВ № 1 жаңғырту және қайта құру"</t>
  </si>
  <si>
    <t>ЖСҚ әзірлеу "ҚС 220/110/35/10 Бородулиха тарайтын Бородулиха-Ивановка байланыстырылған ӘЖ 10 кВ №7 жаңғырту және қайта құру"</t>
  </si>
  <si>
    <t>ЖСҚ әзірлеу "ӘЖ-10кВ ф-5 ҚС Жарма жаңғырту және қайта құру"</t>
  </si>
  <si>
    <t>ЖСҚ әзірлеу "Приречная-Левобережная байланыстырылған ӘЖ-10 кВ жаңғырту және қайта құру"</t>
  </si>
  <si>
    <t>ЖСҚ әзірлеу "ӘЖ-10кВ Ж-5 от ҚС " Караул" тарайтын жаңғырту және қайта құру"</t>
  </si>
  <si>
    <t>ЖСҚ әзірлеу "ӘЖ-10 кВ Ж-6 ҚС «Восход» (ТҚС-451, ТҚС-106, ТҚС-452, ТҚС-259) жаңғырту және қайта құру"</t>
  </si>
  <si>
    <t>ЖСҚ әзірлеу "ҚС Бахты ф-1 тарайтын ӘЖ-10кВ жаңғырту және қайта құру"</t>
  </si>
  <si>
    <t>ЖСҚ әзірлеу "ӘЖ-6 кВ Ж-21 ҚС-Северная жаңғырту және қайта құру"</t>
  </si>
  <si>
    <t>ЖСҚ әзірлеу "ӘЖ-6 кВ Ж-6 ҚС Прапорщиково жаңғырту және қайта құру"</t>
  </si>
  <si>
    <t>ЖСҚ әзірлеу "ӘЖ-6кВ Ж-706 ҚС-37 жаңғырту және қайта құру" (тір.ар.1-20)</t>
  </si>
  <si>
    <t>ЖСҚ әзірлеу "ҚС 110кВ "Таврия" тарайтын ӘЖ-10 кВ Ж-4 жаңғырту және қайта құру"</t>
  </si>
  <si>
    <t>ӨКОС сымымен ВЛ-0,4 кВ жаңғырту және қайта жаңартуға ЖСҚ әзірлеу</t>
  </si>
  <si>
    <t>ЖСҚ әзірлеу "ЖТҚС-29 Улкен Нарын а. тарайтын ӘЖ-0,4 кВ жаңғырту және қайта құру"</t>
  </si>
  <si>
    <t>ЖСҚ әзірлеу "ТҚС-26 Глубокое к. тарайтын ӘЖ-0,4 кВ жаңғырту және қайта құру"</t>
  </si>
  <si>
    <t>ЖСҚ әзірлеу "ӘЖ-0,4кВ ЖТҚС-4-6-13 Зайсан қ. жаңғырту және қайта құру"</t>
  </si>
  <si>
    <t>ЖСҚ әзірлеу "ӘЖ-0,4кВ ЖТҚС-4-6-21 Зайсан қ. жаңғырту және қайта құру"</t>
  </si>
  <si>
    <t>ЖСҚ әзірлеу "ЖТҚСБ-175 тарайтын ӘЖ-0,4 кВ жаңғырту және қайта құру"</t>
  </si>
  <si>
    <t>ЖСҚ әзірлеу "ТҚС-19 тарайтын ӘЖ-0,4 кВ жаңғырту және қайта құру"</t>
  </si>
  <si>
    <t>ЖСҚ әзірлеу "ӘЖ-0,4кВ ТҚС456 жаңғырту және қайта құру"</t>
  </si>
  <si>
    <t>ЖСҚ әзірлеу "ӘЖ-0,4кВ ТҚС 35 жаңғырту және қайта құру"</t>
  </si>
  <si>
    <t>ЖСҚ әзірлеу "ӘЖ-0,4 ЖТҚС-130-9 Левый берег к. жаңғырту және қайта құру"</t>
  </si>
  <si>
    <t>ЖСҚ әзірлеу "ӘЖ 0,4 кВ ЖТҚСС-404 Солнечный к. жаңғырту және қайта құру"</t>
  </si>
  <si>
    <t>ЖСҚ әзірлеу "ӘЖ-0,4кВ ЖТҚС-62-3 жаңғырту және қайта құру"</t>
  </si>
  <si>
    <t>ЖСҚ әзірлеу "ӘЖ-0,4кВ ЖТҚС-261-4 жаңғырту және қайта құру"</t>
  </si>
  <si>
    <t>ЖСҚ әзірлеу "ӘЖ-0,4кВ ТҚС-31-8 жаңғырту және қайта құру"</t>
  </si>
  <si>
    <t>ЖСҚ әзірлеу "ӘЖ-0,4кВ ЖТҚС-25 жаңғырту және қайта құру"</t>
  </si>
  <si>
    <t>ЖСҚ әзірлеу "ӘЖ-0,4кВ ЖТҚС-32 (Ж-4, Ж-6) жаңғырту және қайта құру"</t>
  </si>
  <si>
    <t>ЖСҚ әзірлеу "ӘЖ-0,4 кВ ЖТҚС-145 (Ж-2) жаңғырту және қайта құру"</t>
  </si>
  <si>
    <t>ЖСҚ әзірлеу "ЖТҚС -555 ТАРХАНКА а. тарайтын ӘЖ-0,4 кВ жаңғырту және қайта құру"</t>
  </si>
  <si>
    <t>ЖСҚ әзірлеу "ТҚС-538 ТАРХАНКА а. тарайтын ӘЖ-0,4 кВ жаңғырту және қайта құру"</t>
  </si>
  <si>
    <t>ЖСҚ әзірлеу "ӘЖ 0,4 кВ ЖТҚС-565 ТАРХАНКА а. жаңғырту және қайта құру"</t>
  </si>
  <si>
    <t>ЖСҚ әзірлеу "ӘЖ 0,4 кВ ЖТҚС-339 Винное а. жаңғырту және қайта құру"</t>
  </si>
  <si>
    <t>ЖСҚ әзірлеу "ӘЖ 0,4 КВ ЖТҚС-16-Б БОБРОВКА а. жаңғырту және қайта құру"</t>
  </si>
  <si>
    <t>ЖСҚ әзірлеу "ЖТҚС-9 тарайтын ӘЖ-0,4 кВ жаңғырту және қайта құру"</t>
  </si>
  <si>
    <t>ЖСҚ әзірлеу "ЖТҚС-26 тарайтын ӘЖ-0,4 кВ жаңғырту және қайта құру"</t>
  </si>
  <si>
    <t>ЖСҚ әзірлеу "ЖТҚС-54 тарайтын ӘЖ-0,4 кВ жаңғырту және қайта құру"</t>
  </si>
  <si>
    <t>ЖСҚ әзірлеу "ЖТҚСС-79 тарайтын ӘЖ-0,4 кВ жаңғырту және қайта құру"</t>
  </si>
  <si>
    <t>ЖСҚ әзірлеу "ЖТҚС-215 тарайтын ӘЖ-0,4 кВ жаңғырту және қайта құру"</t>
  </si>
  <si>
    <t>ЖСҚ әзірлеу "ЖТҚС-216 тарайтын ӘЖ-0,4 кВ жаңғырту және қайта құру"</t>
  </si>
  <si>
    <t>ЖСҚ әзірлеу "ЖТҚС-233 тарайтын ӘЖ-0,4 кВ жаңғырту және қайта құру"</t>
  </si>
  <si>
    <t>ЖСҚ әзірлеу "ЖТҚС-252 тарайтын ӘЖ-0,4 кВ жаңғырту және қайта құру"</t>
  </si>
  <si>
    <t>КЖ-6(10)/0,4 кВ жаңғырту және қайта құруға ЖСҚ әзірлеу</t>
  </si>
  <si>
    <t>ЖСҚ әзірлеу "КЖ-0,4кВ от ТҚС98 тарайтын КЖ-0,4 кВ жаңғырту және қайта құру"</t>
  </si>
  <si>
    <t>ЖСҚ әзірлеу "КЖ-0,4кВ от ТҚС255 тарайтын КЖ-0,4 кВ жаңғырту және қайта құру"</t>
  </si>
  <si>
    <t>ЖСҚ әзірлеу "КЖ-0,4кВ от ТҚС390 тарайтын КЖ-0,4 кВ жаңғырту және қайта құру"</t>
  </si>
  <si>
    <t>ЖСҚ әзірлеу "КЖ-6кВ ҚС53-ТҚС38 жаңғырту және қайта құру"</t>
  </si>
  <si>
    <t>ЖСҚ әзірлеу "КЖ-6кВ ТҚС66-ТҚС64 жаңғырту және қайта құру"</t>
  </si>
  <si>
    <t>ЖСҚ әзірлеу "КЖ-6кВ ТҚС26-ТҚС27 жаңғырту және қайта құру"</t>
  </si>
  <si>
    <t>ЖСҚ әзірлеу "КЖ-6кВ РП-3-ТҚС31 жаңғырту және қайта құру"</t>
  </si>
  <si>
    <t>ЖСҚ әзірлеу "КЖ-0,4кВ ТҚС-54 Ж-1 жаңғырту және қайта құру"</t>
  </si>
  <si>
    <t>ЖСҚ әзірлеу "ҚС53-РП1 тарайтын КЖ-6 кВ жаңғырту және қайта құру"</t>
  </si>
  <si>
    <t>ЖСҚ әзірлеу "ҚС53-РП3 ф.307 тарайтын КЖ-6 кВ жаңғырту және қайта құру"</t>
  </si>
  <si>
    <t>ЖСҚ әзірлеу "КЖ-6кВ ҚС53-РП3 ф.333 жаңғырту және қайта құру"</t>
  </si>
  <si>
    <t>ЖСҚ әзірлеу "ТҚС-400-7 бастап тір№64 дейін тарайтын КЖ-10кВ ҚС-38 Ж-810 жаңғырту және қайта құру"</t>
  </si>
  <si>
    <t>ЖСҚ әзірлеу "ӘЖ тарайтын КЖ-10кВ ҚС- Арматурный Ж-136 жаңғырту және қайта құру"</t>
  </si>
  <si>
    <t>ЖСҚ әзірлеу "ӘЖ дейінгі КЖ-10кВ ҚС-Арматурный Ж-21 жаңғырту және қайта құру"</t>
  </si>
  <si>
    <t>ЖСҚ әзірлеу "ТҚС-185-5 дейінгі КЖ-6кВ ҚС-44 Ж-3 жаңғырту және қайта құру"</t>
  </si>
  <si>
    <t>ЖСҚ әзірлеу "ТҚС-31-6 бастап ТҚС-31-2 дейін тарайтын КЖ-6кВ ҚС-40 Ж-14 жаңғырту және қайта құру"</t>
  </si>
  <si>
    <t>ЖСҚ әзірлеу "ЦРП-6 дейінгі КЖ-6кВ ҚС-ГПП110ВКМЗ Ж-6 жаңғырту және қайта құру"</t>
  </si>
  <si>
    <t>ЖСҚ әзірлеу "ТҚС-202-2 бастап ТҚС-208-3 дейін тарайтын КЖ-6кВ ҚС-25 Ж-518 жаңғырту және қайта құру"</t>
  </si>
  <si>
    <t>ЖСҚ әзірлеу "РП-158 тарайтын КЖ-6кВ Ж-6 жаңғырту және қайта құру"</t>
  </si>
  <si>
    <t>ЖСҚ әзірлеу "РП-158 тарайтын КЖ-6кВ Ж-1 жаңғырту және қайта құру"</t>
  </si>
  <si>
    <t>ЖСҚ әзірлеу "ҚС 24 тарайтын КЖ-6кВ Ж-18 жаңғырту және қайта құру"</t>
  </si>
  <si>
    <t>ЖСҚ әзірлеу "РП -158 тарайтын КЖ-6кВ Ж-3 жаңғырту және қайта құру"</t>
  </si>
  <si>
    <t>ҚС жаңғыртуға ЖСҚ әзірлеу</t>
  </si>
  <si>
    <t>ЖСҚ әзірлеу "ҚС 110/10 кВ Буран жаңғырту және қайта құру"</t>
  </si>
  <si>
    <t>ЖСҚ әзірлеу "ҚС 110/10 Акбулак жаңғырту және қайта құру"</t>
  </si>
  <si>
    <t>ЖСҚ әзірлеу "ТОБЖ"</t>
  </si>
  <si>
    <t>ЖСҚ әзірлеу "ТОБЖ кабельдік желілерін салу"</t>
  </si>
  <si>
    <t>ЖСҚ сараптамасы "ҚС қайта құру"</t>
  </si>
  <si>
    <t>ЖСҚ сараптамасы "ҚС 110/35/10 кВ Больше-Нарым қайта құру"</t>
  </si>
  <si>
    <t>ЖСҚ сараптамасы "ҚС 110/35/10 кВ Катон-Карагай қайта құру"</t>
  </si>
  <si>
    <t>ЖСҚ сараптамасы «Ендіру құрылғысымен ҚС 220/110/35/10/6 кВ «28» бастап ең жақын ӘЖ-220 кВ Ж-250 тірекке дейін ӘЖ 220 кВ құрылысы. ҚС 220/110/35/10/6 кВ «28» және ҚС 110/35/10кВ «Тауке» қайта құру». 2 кезек</t>
  </si>
  <si>
    <t>ЖСҚ сараптамасы ҚС 110/10 кВ «Буран» қосалқы станциясын жаңғырту және қайта құру</t>
  </si>
  <si>
    <t>ЖСҚ сараптамасы ҚС 110/10 «Ақбұлақ» қосалқы станциясын жаңғырту және қайта құру</t>
  </si>
  <si>
    <t>ЖСҚ сараптамасы "ӘЖ-220/110 кВ жаңғырту және қайта құру"</t>
  </si>
  <si>
    <t>ЖСҚ сараптамасы "Абай облысында 220/110/35/10/6 кВ «28» қосалқы стансасынан жақын арадағы 220 кВ Л-250 электр беру желісінің тіреуішіне дейін 220 кВ электр беру желісін тарту құрылғысы"</t>
  </si>
  <si>
    <t>ЖСҚ сараптамасы "ҚС 110/35/10 кВ «Больше-Нарым» бастап тірек № 93 дейін тарайтын ӘЖ 110 кВ жаңғырту және қайта құру"</t>
  </si>
  <si>
    <t>ЖСҚ сараптамасы "ӘЖ-6/10 кВ жаңғырту және қайта құру"</t>
  </si>
  <si>
    <t>ЖСҚ сараптамасы "ҚС 35/10 кВ Дмитриевка тарайтын ӘЖ 10 кВ № 1 жаңғырту және қайта құру"</t>
  </si>
  <si>
    <t>ЖСҚ сараптамасы "ҚС 220/110/35/10 Бородулиха тарайтын Бородулиха-Ивановка байланыстырылған ӘЖ 10 кВ №7 жаңғырту және қайта құру"</t>
  </si>
  <si>
    <t>ЖСҚ сараптамасы "ӘЖ-10кВ ф-5 ҚС Жарма жаңғырту және қайта құру"</t>
  </si>
  <si>
    <t>ЖСҚ сараптамасы "Приречная-Левобережная байланыстырылған ӘЖ-10 кВ жаңғырту және қайта құру"</t>
  </si>
  <si>
    <t>ЖСҚ сараптамасы "ҚС "Караул" тарайтын ӘЖ-10кВ Ж-5 жаңғырту және қайта құру"</t>
  </si>
  <si>
    <t>ЖСҚ сараптамасы "ӘЖ-10 кВ Ж-6 ҚС «Восход» (ТҚС-451, ТҚС-106, ТҚС-452, ТҚС-259) жаңғырту және қайта құру"</t>
  </si>
  <si>
    <t>ЖСҚ сараптамасы "ҚС Бахты ф-1 тарайтын ӘЖ-10кВ жаңғырту және қайта құру"</t>
  </si>
  <si>
    <t>ЖСҚ сараптамасы "ӘЖ-6 кВ Ж-21 ҚС-Северная жаңғырту және қайта құру"</t>
  </si>
  <si>
    <t>ЖСҚ сараптамасы "ӘЖ-6 кВ Ж-6 ҚС Прапорщиково жаңғырту және қайта құру"</t>
  </si>
  <si>
    <t>ЖСҚ сараптамасы "ӘЖ-6кВ Ж-706 ҚС-37 жаңғырту және қайта құру" (тір.ар.1-20)</t>
  </si>
  <si>
    <t>ЖСҚ сараптамасы "ҚС 110кВ "Таврия" тарайтын ӘЖ-10 кВ Ж-4 жаңғырту және қайта құру"</t>
  </si>
  <si>
    <t>ЖСҚ сараптамасы "КЖ-6(10)/0,4 кВ жаңғырту және қайта құру"</t>
  </si>
  <si>
    <t>ЖСҚ сараптамасы "ТҚС98 тарайтын КЖ-0,4кВ жаңғырту және қайта құру"</t>
  </si>
  <si>
    <t>ЖСҚ сараптамасы "ТҚС255 тарайтын КЖ-0,4кВ жаңғырту және қайта құру"</t>
  </si>
  <si>
    <t>ЖСҚ сараптамасы "ТҚС390 тарайтын КЖ-0,4кВ жаңғырту және қайта құру"</t>
  </si>
  <si>
    <t>ЖСҚ сараптамасы "КЖ-6кВ ҚС53-ТҚС38 жаңғырту және қайта құру"</t>
  </si>
  <si>
    <t>ЖСҚ сараптамасы "КЖ-6кВ ТҚС66-ТҚС64 жаңғырту және қайта құру"</t>
  </si>
  <si>
    <t>ЖСҚ сараптамасы "КЖ-6кВ ТҚС26-ТҚС27 жаңғырту және қайта құру"</t>
  </si>
  <si>
    <t>ЖСҚ сараптамасы "КЖ-6кВ РП-3-ТҚС31 жаңғырту және қайта құру"</t>
  </si>
  <si>
    <t>ЖСҚ сараптамасы "КЖ-0,4кВ ТҚС-54 Ж-1 жаңғырту және қайта құру"</t>
  </si>
  <si>
    <t>ЖСҚ сараптамасы "ҚС53-РП1 тарайтын КЖ-6кВ жаңғырту және қайта құру"</t>
  </si>
  <si>
    <t>ЖСҚ сараптамасы "ҚС53-РП3 ф.307 тарайтын КЖ-6кВ жаңғырту және қайта құру"</t>
  </si>
  <si>
    <t>ЖСҚ сараптамасы "КЖ-6кВ ҚС53-РП3 ф.333 жаңғырту және қайта құру"</t>
  </si>
  <si>
    <t>ЖСҚ сараптамасы "ТҚС-400-7 бастап тір№64 дейін тарайтын КЖ-10кВ ҚС-38 Ж-810 жаңғырту және қайта құру"</t>
  </si>
  <si>
    <t>ЖСҚ сараптамасы "ӘЖ тарайтын КЖ-10кВ ҚС- Арматурный Ж-136 жаңғырту және қайта құру"</t>
  </si>
  <si>
    <t>ЖСҚ сараптамасы "ӘЖ дейінгі КЖ-10кВ ҚС-Арматурный Ж-21 жаңғырту және қайта құру"</t>
  </si>
  <si>
    <t>ЖСҚ сараптамасы "ТҚС-185-5 дейінгі КЖ-6кВ ҚС-44 Ж-3 жаңғырту және қайта құру"</t>
  </si>
  <si>
    <t>ЖСҚ сараптамасы "ТҚС-31-6 бастап ТҚС-31-2 дейін тарайтын КЖ-6кВ ҚС-40 Ж-14 жаңғырту және қайта құру"</t>
  </si>
  <si>
    <t>ЖСҚ сараптамасы "ЦРП-6 дейінгі КЖ-6кВ ҚС-ГПП110ВКМЗ Ж-6 жаңғырту және қайта құру"</t>
  </si>
  <si>
    <t>ЖСҚ сараптамасы "ТҚС-202-2 бастап ТҚС-208-3 дейін тарайтын КЖ-6кВ ҚС-25 Ж-518 жаңғырту және қайта құру"</t>
  </si>
  <si>
    <t>ЖСҚ сараптамасы "РП-158 тарайтын КЖ-6кВ Ж-6 жаңғырту және қайта құру"</t>
  </si>
  <si>
    <t>ЖСҚ сараптамасы "РП-158 тарайтын КЖ-6кВ Ж-1 жаңғырту және қайта құру"</t>
  </si>
  <si>
    <t>ЖСҚ сараптамасы "ҚС 24 тарайтын КЖ-6кВ Ж-18 жаңғырту және қайта құру"</t>
  </si>
  <si>
    <t>ЖСҚ сараптамасы "РП -158 тарайтын КЖ-6кВ Ж-3 жаңғырту және қайта құру"</t>
  </si>
  <si>
    <t>ЖСҚ сараптамасы "ТОБЖ"</t>
  </si>
  <si>
    <t>ЖСҚ сараптамасы "ТОБЖ кабельдік желілерін салу"</t>
  </si>
  <si>
    <t>ЖСҚ сараптамасы "Ғимарат салу"</t>
  </si>
  <si>
    <t>ЖСҚ сараптамасы «Марқакөл а. желілік учаскесі ғимаратының құрылысы»</t>
  </si>
  <si>
    <t>ЭБЖ қайта құру және жаңарту</t>
  </si>
  <si>
    <t>ӘЖ 110/35 кВ қайта құру және жаңарту</t>
  </si>
  <si>
    <t>ӘЖ-110кв Ж-171/1 ҚС 51-ҚС 52 учаскені жаңғырту және қайта құру</t>
  </si>
  <si>
    <t>ӘЖ-110КВ №157 18-ЧАГАН учаскені жаңғырту және қайта құру</t>
  </si>
  <si>
    <t>ӘЖ 35 кВ №79 ҚС Больше-Нарым-ҚС Ново-Поляковка учаскені жаңғырту және қайта құру</t>
  </si>
  <si>
    <t>ӘЖ-35кВ Ж-80 ҚС-ПЕРВОРОССИЙКА-ҚС САЖАЕВКА учаскені жаңғырту және қайта құру</t>
  </si>
  <si>
    <t>ҚС 110/35/6 кВ № 10 бастап ҚС-35/6 кВ «Голубой-Залив» дейін ӘЖ 35 кВ құрлысы. ҚС 35/6 кВ «Голубой-Залив», ҚС 35/6 кВ «Новая-Бухтарма» және ҚС 110/35/6 кВ № 10" қайта құру</t>
  </si>
  <si>
    <t>Техникалық қадағалау бойынша қызметтер "ҚС 110/35/6 кВ № 10 бастап ҚС-35/6 кВ «Голубой-Залив» дейін ӘЖ 35 кВ құрлысы. ҚС 35/6 кВ «Голубой-Залив», ҚС 35/6 кВ «Новая-Бухтарма» және ҚС 110/35/6 кВ № 10" қайта құру"</t>
  </si>
  <si>
    <t>Авторлық қадағалау бойынша қызметтер "ҚС 110/35/6 кВ № 10 бастап ҚС-35/6 кВ «Голубой-Залив» дейін ӘЖ 35 кВ құрлысы. ҚС 35/6 кВ «Голубой-Залив», ҚС 35/6 кВ «Новая-Бухтарма» және ҚС 110/35/6 кВ № 10" қайта құру"</t>
  </si>
  <si>
    <t>Қолданыстағы ӘЖ 35кВ Ж-91 кірістіруді және ҚС 110/35/10кВ «Тауке» қайта құруды орындаумен ҚС 110/35/10кВ «Тауке» тарайтын ӘЖ 35кВ құрылысы.</t>
  </si>
  <si>
    <t>Техникалық қадағалау бойынша қызметтер "Қолданыстағы ӘЖ 35кВ Ж-91 кірістіруді және ҚС 110/35/10кВ «Тауке» қайта құруды орындаумен ҚС 110/35/10кВ «Тауке» тарайтын ӘЖ 35кВ құрылысы."</t>
  </si>
  <si>
    <t>Авторлық қадағалау бойынша қызметтер "Қолданыстағы ӘЖ 35кВ Ж-91 кірістіруді және ҚС 110/35/10кВ «Тауке» қайта құруды орындаумен ҚС 110/35/10кВ «Тауке» тарайтын ӘЖ 35кВ құрылысы."</t>
  </si>
  <si>
    <t xml:space="preserve">ӘЖ-6/10 кВ қайта құру және жаңарту </t>
  </si>
  <si>
    <t>ӘЖ-10 кВ № 4 ҚС - БЕСҚАРАҒАЙ жаңғырту және қайта құру</t>
  </si>
  <si>
    <t>Техникалық қадағалау бойынша қызметтер "ӘЖ-10 кВ № 4 ҚС - БЕСҚАРАҒАЙ жаңғырту және қайта құру"</t>
  </si>
  <si>
    <t>Авторлық қадағалау бойынша қызметтер "ӘЖ-10 кВ № 4 ҚС - БЕСҚАРАҒАЙ жаңғырту және қайта құру"</t>
  </si>
  <si>
    <t>ҚС АЯГУЗ ТАРАЙТЫН ӘЖ-10кВ ФИДЕР №18 жаңғырту және қайта құру</t>
  </si>
  <si>
    <t>Техникалық қадағалау бойынша қызметтер "ҚС АЯГУЗ ТАРАЙТЫН ӘЖ-10кВ ФИДЕР №18 жаңғырту және қайта құру"</t>
  </si>
  <si>
    <t>Авторлық қадағалау бойынша қызметтер "ҚС АЯГУЗ ТАРАЙТЫН ӘЖ-10кВ ФИДЕР №18 жаңғырту және қайта құру"</t>
  </si>
  <si>
    <t>ӘЖ 10кВ №1 Ф1 ҚС-ЧАГАН- БОДЕНЕ а. жаңғырту және қайта құру</t>
  </si>
  <si>
    <t>ӘЖ-10 N6 ҚС-НИКИТИНКА жаңғырту және қайта құру</t>
  </si>
  <si>
    <t>Техникалық қадағалау бойынша қызметтер "ӘЖ-10 N6 ҚС-НИКИТИНКА жаңғырту және қайта құру"</t>
  </si>
  <si>
    <t>Авторлық қадағалау бойынша қызметтер "ӘЖ-10 N6 ҚС-НИКИТИНКА жаңғырту және қайта құру"</t>
  </si>
  <si>
    <t>ҚС Никольск» тарайтын ӘЖ-10кВ №4 жаңғырту және қайта құру</t>
  </si>
  <si>
    <t>Техникалық қадағалау бойынша қызметтер "ҚС Никольск» тарайтын ӘЖ-10кВ №4 жаңғырту және қайта құру"</t>
  </si>
  <si>
    <t>Авторлық қадағалау бойынша қызметтер "ҚС Никольск» тарайтын ӘЖ-10кВ №4 жаңғырту және қайта құру"</t>
  </si>
  <si>
    <t>"ӘЖ-6 кВ Ж-204 ҚС-22" жаңғырту және қайта құру</t>
  </si>
  <si>
    <t>Техникалық қадағалау "ӘЖ-6 кВ Ж-204 ҚС-22 жаңғырту және қайта құру"</t>
  </si>
  <si>
    <t>Авторлық қадағалау "ӘЖ-6 кВ Ж-204 ҚС-22 жаңғырту және қайта құру"</t>
  </si>
  <si>
    <t>"ӘЖ-10 N2 ҚС- АЮДА-1" жаңғырту және қайта құру</t>
  </si>
  <si>
    <t>Техникалық қадағалау "ӘЖ-10 N2 ҚС- АЮДА-1 жаңғырту және қайта құру"</t>
  </si>
  <si>
    <t>Авторлық қадағалау "ӘЖ-10 N2 ҚС- АЮДА-1 жаңғырту және қайта құру"</t>
  </si>
  <si>
    <t>"ҚС БЕЛКИНО ТАРАЙТЫН ӘЖ-6 КВ № 12" жаңғырту және қайта құру</t>
  </si>
  <si>
    <t>Техникалық қадағалау "ҚС БЕЛКИНО ТАРАЙТЫН ӘЖ-6 КВ № 12 жаңғырту және қайта құру"</t>
  </si>
  <si>
    <t>Авторлық қадағалау "ҚС БЕЛКИНО ТАРАЙТЫН ӘЖ-6 КВ № 12 жаңғырту және қайта құру"</t>
  </si>
  <si>
    <t xml:space="preserve">КЖ-6/10-0,4 кВ қайта құру және жаңарту  </t>
  </si>
  <si>
    <t>ТҚС-13 бастап тірек №80 ӘЖ-10кв Ж-18 дейін тарайтын КЖ-10кв жаңғырту және қайта құру</t>
  </si>
  <si>
    <t>Техникалық қадағалау бойынша қызметтер "ТҚС-13 бастап тірек №80 ӘЖ-10кв Ж-18 дейін тарайтын КЖ-10кв жаңғырту және қайта құру"</t>
  </si>
  <si>
    <t>Авторлық қадағалау бойынша қызметтер "ТҚС-13 бастап тірек №80 ӘЖ-10кв Ж-18 дейін тарайтын КЖ-10кв жаңғырту және қайта құру"</t>
  </si>
  <si>
    <t>ТҚС-37 бастап ТҚС-110 (Ж-17) дейін ТАРАЙТЫН КЖ-10 кВ жаңғырту және қайта құру</t>
  </si>
  <si>
    <t>Техникалық қадағалау бойынша қызметтер "ТҚС-37 бастап ТҚС-110 (Ж-17) дейін ТАРАЙТЫН КЖ-10 кВ жаңғырту және қайта құру"</t>
  </si>
  <si>
    <t>Авторлық қадағалау бойынша қызметтер "ТҚС-37 бастап ТҚС-110 (Ж-17) дейін ТАРАЙТЫН КЖ-10 кВ жаңғырту және қайта құру"</t>
  </si>
  <si>
    <t>ҚС-3 ф-305 тарайтын КЖ-6кВ жаңғырту және қайта құру (ТҚС-159 бастап ТҚС-188 дейін)</t>
  </si>
  <si>
    <t>Техникалық қадағалау бойынша қызметтер "ҚС-3 ф-305 тарайтын КЖ-6кВ жаңғырту және қайта құру (ТҚС-159 бастап ТҚС-188 дейін)"</t>
  </si>
  <si>
    <t>Авторлық қадағалау бойынша қызметтер "ҚС-3 ф-305 тарайтын КЖ-6кВ жаңғырту және қайта құру (ТҚС-159 бастап ТҚС-188 дейін)"</t>
  </si>
  <si>
    <t>ҚС-3 ф-306 тарайтын КЖ-6кВ жаңғырту және қайта құру (ТҚС-4 бастап ТҚС-17 дейін)</t>
  </si>
  <si>
    <t>Техникалық қадағалау бойынша қызметтер "ҚС-3 ф-306 тарайтын КЖ-6кВ жаңғырту және қайта құру (ТҚС-4 бастап ТҚС-17 дейін)"</t>
  </si>
  <si>
    <t>Авторлық қадағалау бойынша қызметтер "ҚС-3 ф-306 тарайтын КЖ-6кВ жаңғырту және қайта құру (ТҚС-4 бастап ТҚС-17 дейін)"</t>
  </si>
  <si>
    <t>ҚС-3 ф-323 тарайтын КЖ-6кВ жаңғырту және қайта құру (ТҚС-221 бастап ТҚС-278 дейін)</t>
  </si>
  <si>
    <t>Техникалық қадағалау бойынша қызметтер "ҚС-3 ф-323 тарайтын КЖ-6кВ жаңғырту және қайта құру (ТҚС-221 бастап ТҚС-278 дейін)"</t>
  </si>
  <si>
    <t>Авторлық қадағалау бойынша қызметтер "ҚС-3 ф-323 тарайтын КЖ-6кВ жаңғырту және қайта құру (ТҚС-221 бастап ТҚС-278 дейін)"</t>
  </si>
  <si>
    <t>ТҚС221 тарайтын КЖ-0,4кВ жаңғырту және қайта құру (Семей қ.)</t>
  </si>
  <si>
    <t>Техникалық қадағалау бойынша қызметтер "ТҚС221 тарайтын КЖ-0,4кВ жаңғырту және қайта құру (Семей қ.)"</t>
  </si>
  <si>
    <t>Авторлық қадағалау бойынша қызметтер "ТҚС221 тарайтын КЖ-0,4кВ жаңғырту және қайта құру (Семей қ.)"</t>
  </si>
  <si>
    <t>ТҚС214 тарайтын КЖ-0,4кВ жаңғырту және қайта құру ( Семей қ.)</t>
  </si>
  <si>
    <t>Техникалық қадағалау бойынша қызметтер "ТҚС214 тарайтын КЖ-0,4кВ жаңғырту және қайта құру ( Семей қ.)"</t>
  </si>
  <si>
    <t>Авторлық қадағалау бойынша қызметтер "ТҚС214 тарайтын КЖ-0,4кВ жаңғырту және қайта құру ( Семей қ.)"</t>
  </si>
  <si>
    <t xml:space="preserve">ТҚС240 тарайтын КЖ-0,4кВ жаңғырту және қайта құру (Семей қ. №20 тұрғын үйге дейін) </t>
  </si>
  <si>
    <t>Техникалық қадағалау бойынша қызметтер "ТҚС240 тарайтын КЖ-0,4кВ жаңғырту және қайта құру (Семей қ. №20 тұрғын үйге дейін)"</t>
  </si>
  <si>
    <t>Авторлық қадағалау бойынша қызметтер "ТҚС240 тарайтын КЖ-0,4кВ жаңғырту және қайта құру (Семей қ. №20 тұрғын үйге дейін)"</t>
  </si>
  <si>
    <t>ТҚС404 тарайтын КЖ-0,4кВ жаңғырту және қайта құру (Семей қ.)</t>
  </si>
  <si>
    <t>Техникалық қадағалау бойынша қызметтер "ТҚС404 тарайтын КЖ-0,4кВ жаңғырту және қайта құру (Семей қ.)"</t>
  </si>
  <si>
    <t>Авторлық қадағалау бойынша қызметтер "ТҚС404 тарайтын КЖ-0,4кВ жаңғырту және қайта құру (Семей қ.)"</t>
  </si>
  <si>
    <t>ТҚС396 тарайтын КЖ-0,4кВ жаңғырту және қайта құру (Семей қ.)</t>
  </si>
  <si>
    <t>Техникалық қадағалау бойынша қызметтер "ТҚС396 тарайтын КЖ-0,4кВ жаңғырту және қайта құру (Семей қ.)"</t>
  </si>
  <si>
    <t>Авторлық қадағалау бойынша қызметтер "ТҚС396 тарайтын КЖ-0,4кВ жаңғырту және қайта құру (Семей қ.)"</t>
  </si>
  <si>
    <t>ТҚС353 тарайтын КЖ-0,4кВ жаңғырту және қайта құру (Семей қ.)</t>
  </si>
  <si>
    <t>Техникалық қадағалау бойынша қызметтер "ТҚС353 тарайтын КЖ-0,4кВ жаңғырту және қайта құру (Семей қ.)"</t>
  </si>
  <si>
    <t>Авторлық қадағалау бойынша қызметтер "ТҚС353 тарайтын КЖ-0,4кВ жаңғырту және қайта құру (Семей қ.)"</t>
  </si>
  <si>
    <t>КЖ-0,4кВ ТҚС-58 Ж-1 жаңғырту және қайта құру</t>
  </si>
  <si>
    <t>Техникалық қадағалау бойынша қызметтер "КЖ-0,4кВ ТҚС-58 Ж-1 жаңғырту және қайта құру"</t>
  </si>
  <si>
    <t>Авторлық қадағалау бойынша қызметтер "КЖ-0,4кВ ТҚС-58 Ж-1 жаңғырту және қайта құру"</t>
  </si>
  <si>
    <t>ҚС-3 ф-317 тарайтын КЖ-6кВ жаңғырту және қайта құру (ТҚС-350 бастап ТҚС-233 дейін)</t>
  </si>
  <si>
    <t>Техникалық қадағалау бойынша қызметтер "ҚС-3 ф-317 тарайтын КЖ-6кВ жаңғырту және қайта құру (ТҚС-350 бастап ТҚС-233 дейін)"</t>
  </si>
  <si>
    <t>Авторлық қадағалау бойынша қызметтер "ҚС-3 ф-317 тарайтын КЖ-6кВ жаңғырту және қайта құру (ТҚС-350 бастап ТҚС-233 дейін)"</t>
  </si>
  <si>
    <t>ҚС-12 ф-9 тарайтын КЖ-6кВ жаңғырту және қайта құру (РП-8 бастап ТҚС-100 дейін)</t>
  </si>
  <si>
    <t>Техникалық қадағалау бойынша қызметтер "ҚС-12 ф-9 тарайтын КЖ-6кВ жаңғырту және қайта құру (РП-8 бастап ТҚС-100 дейін)"</t>
  </si>
  <si>
    <t>Авторлық қадағалау бойынша қызметтер "ҚС-12 ф-9 тарайтын КЖ-6кВ жаңғырту және қайта құру (РП-8 бастап ТҚС-100 дейін)"</t>
  </si>
  <si>
    <t>ҚС-4 ф-419 тарайтын КЖ-6кВ жаңғырту және қайта құру (ТҚС-411 бастап ТҚС-111 дейін)</t>
  </si>
  <si>
    <t>Техникалық қадағалау бойынша қызметтер "ҚС-4 ф-419 тарайтын КЖ-6кВ жаңғырту және қайта құру (ТҚС-411 бастап ТҚС-111 дейін)"</t>
  </si>
  <si>
    <t>Авторлық қадағалау бойынша қызметтер "ҚС-4 ф-419 тарайтын КЖ-6кВ жаңғырту және қайта құру (ТҚС-411 бастап ТҚС-111 дейін)"</t>
  </si>
  <si>
    <t>ТҚС-465 бастап ТҚС-34 дейін тарайтын КЖ-6кВ ҚС-10 Ж-22 жаңғырту және қайта құру, ШҚО Семей қ. орналасқан</t>
  </si>
  <si>
    <t>Техникалық қадағалау "ТҚС-465 бастап ТҚС-34 дейін тарайтын КЖ-6кВ ҚС-10 Ж-22 жаңғырту және қайта құру, ШҚО Семей қ. орналасқан"</t>
  </si>
  <si>
    <t>Авторлық қадағалау "ТҚС-465 бастап ТҚС-34 дейін тарайтын КЖ-6кВ ҚС-10 Ж-22 жаңғырту және қайта құру, ШҚО Семей қ. орналасқан"</t>
  </si>
  <si>
    <t>ТҚС-305 бастап ТҚС68 дейін ҚС-7 ф-727 тарайтын КЖ-6кВ жаңғырту және қайта құру, кабель төсеу"</t>
  </si>
  <si>
    <t>Техникалық қадағалау ТҚС-305 бастап ТҚС68 дейін ҚС-7 ф-727 тарайтын КЖ-6кВ жаңғырту және қайта құру, кабель төсеу</t>
  </si>
  <si>
    <t>Авторлық қадағалау ТҚС-305 бастап ТҚС68 дейін ҚС-7 ф-727 тарайтын КЖ-6кВ жаңғырту және қайта құру, кабель төсеу"</t>
  </si>
  <si>
    <t xml:space="preserve">ҚС-3 ф-323 тарайтын КЖ-6кВ жаңғырту және қайта құру (ТҚС227- ТҚС315) </t>
  </si>
  <si>
    <t>Техникалық қадағалау "ҚС-3 ф-323 тарайтын КЖ-6кВ жаңғырту және қайта құру (ТҚС227- ТҚС315)"</t>
  </si>
  <si>
    <t>Авторлық қадағалау "ҚС-3 ф-323 тарайтын КЖ-6кВ жаңғырту және қайта құру (ТҚС227- ТҚС315)"</t>
  </si>
  <si>
    <t>ТҚС193 бастап ТҚС428 дейін тарайтын КЖ-6кВ ҚС-10 Ж-20 жаңғырту және қайта құру, ШҚО Семей қ. орналасқан  </t>
  </si>
  <si>
    <t>Техникалық қадағалау "ТҚС193 бастап ТҚС428 дейін тарайтын КЖ-6кВ ҚС-10 Ж-20 жаңғырту және қайта құру, ШҚО Семей қ. Орналасқан"</t>
  </si>
  <si>
    <t>Авторлық қадағалау "ТҚС193 бастап ТҚС428 дейін тарайтын КЖ-6кВ ҚС-10 Ж-20 жаңғырту және қайта құру, ШҚО Семей қ. Орналасқан"</t>
  </si>
  <si>
    <t>ҚС-4 Ж-434 ТҚС387- ТҚС226 тарайтын КЖ-6кВ жаңғырту және қайта құру, ШҚО Семей қ. орналасқан  </t>
  </si>
  <si>
    <t>Техникалық қадағалау "ҚС-4 Ж-434 ТҚС387- ТҚС226 тарайтын КЖ-6кВ жаңғырту және қайта құру, ШҚО Семей қ. Орналасқан"</t>
  </si>
  <si>
    <t>Авторлық қадағалау "ҚС-4 Ж-434 ТҚС387- ТҚС226 тарайтын КЖ-6кВ жаңғырту және қайта құру, ШҚО Семей қ. орналасқан"</t>
  </si>
  <si>
    <t>ТҚС-40 ТАРАЙТЫН КЖ-0,4кВ жаңғырту және қайта құру</t>
  </si>
  <si>
    <t>Техникалық қадағалау бойынша қызметтер "ТҚС-40 ТАРАЙТЫН КЖ-0,4кВ жаңғырту және қайта құру"</t>
  </si>
  <si>
    <t>Авторлық қадағалау бойынша қызметтер "ТҚС-40 ТАРАЙТЫН КЖ-0,4кВ жаңғырту және қайта құру"</t>
  </si>
  <si>
    <t>Жаңғырту және қайта құру "ШҚО Риддер қ. Орналасқан ҚС-35/6кВ №45 тарайтын КЖ-6 КВ Ж-517"</t>
  </si>
  <si>
    <t>Техникалық қадағалау "Жаңғырту және қайта құру "ШҚО Риддер қ. Орналасқан ҚС-35/6кВ №45 тарайтын КЖ-6 КВ Ж-517""</t>
  </si>
  <si>
    <t>Авторлық қадағалау "Жаңғырту және қайта құру "ШҚО Риддер қ. Орналасқан ҚС-35/6кВ №45 тарайтын КЖ-6 КВ Ж-517""</t>
  </si>
  <si>
    <t>«Тірек №2 бастап ЦРП-2 дейінгі ҚС-22 Ж-221 тарайтын КЖ-6кВ жаңғырту және қайта құру, ШҚО Өскемен қ. орналасқан»</t>
  </si>
  <si>
    <t>Техникалық қадағалау "Тірек №2 бастап ЦРП-2 дейінгі ҚС-22 Ж-221 тарайтын КЖ-6кВ жаңғырту және қайта құру, ШҚО Өскемен қ. Орналасқан</t>
  </si>
  <si>
    <t>Авторлық қадағалау "Тірек №2 бастап ЦРП-2 дейінгі ҚС-22 Ж-221 тарайтын КЖ-6кВ жаңғырту және қайта құру, ШҚО Өскемен қ. орналасқан»</t>
  </si>
  <si>
    <t>«ҚС КШТ бастап РП-300 дейін тарайтын КЖ-10кВ Ж-41 жаңғырту және қайта құру, ШҚО Өскемен қ. орналасқан»</t>
  </si>
  <si>
    <t>Техникалық қадағалау "ҚС КШТ бастап РП-300 дейін тарайтын КЖ-10кВ Ж-41 жаңғырту және қайта құру, ШҚО Өскемен қ. орналасқан»</t>
  </si>
  <si>
    <t>Авторлық қадағалау "ҚС КШТ бастап РП-300 дейін тарайтын КЖ-10кВ Ж-41 жаңғырту және қайта құру, ШҚО Өскемен қ. орналасқан»</t>
  </si>
  <si>
    <t>«ҚС КШТ бастап РП-300 дейін тарайтын КЖ-10кВ Ж-46 жаңғырту және қайта құру, ШҚО Өскемен қ. орналасқан»</t>
  </si>
  <si>
    <t>Техникалық қадағалау "ҚС КШТ бастап РП-300 дейін тарайтын КЖ-10кВ Ж-46 жаңғырту және қайта құру, ШҚО Өскемен қ. орналасқан»</t>
  </si>
  <si>
    <t>Авторлық қадағалау "ҚС КШТ бастап РП-300 дейін тарайтын КЖ-10кВ Ж-46 жаңғырту және қайта құру, ШҚО Өскемен қ. орналасқан»</t>
  </si>
  <si>
    <t>ҚС 22 тарайтын КЖ-6кВ Ж-223 жаңғырту және қайта құру (ЖТҚС-17 бастап ЖТҚСБ-17-8 дейін)</t>
  </si>
  <si>
    <t>ҚС 22 тарайтын КЖ-6кВ Ж-222 жаңғырту және қайта құру (тір.№1 бастап ЖТҚСБ-17-8 дейін)</t>
  </si>
  <si>
    <t>ЖТҚСБ-17-8 тарайтын КЖ-0,4кВ жаңғырту және қайта құру (ЦУС дейін)</t>
  </si>
  <si>
    <t>ЭБЖ ӨОС сымымен жаңғырту және қайта құру</t>
  </si>
  <si>
    <t>Жаңғырту және қайта құру "ШҚО Өскемен қ. орналасқан ӘЖ-0,4кВ ЖТҚС-113-1"</t>
  </si>
  <si>
    <t>Техникалық қадағалау "ШҚО Өскемен қ. орналасқан ӘЖ-0,4кВ ЖТҚС-113-1 жаңғырту және қайта құру"</t>
  </si>
  <si>
    <t>Авторлық қадағалау "ШҚО Өскемен қ. орналасқан ӘЖ-0,4кВ ЖТҚС-113-1 жаңғырту және қайта құру"</t>
  </si>
  <si>
    <t>"ӘЖ-0,4 кВ ЖТҚСС-148 МАМЫРСУ а. жаңғырту және қайта құру"</t>
  </si>
  <si>
    <t>Техникалық қадағалау бойынша қызметтер "ӘЖ-0,4 кВ ЖТҚСС-148 МАМЫРСУ а. жаңғырту және қайта құру"</t>
  </si>
  <si>
    <t>Авторлық қадағалау бойынша қызметтер "ӘЖ-0,4 кВ ЖТҚСС-148 МАМЫРСУ а. жаңғырту және қайта құру"</t>
  </si>
  <si>
    <t>ӘЖ-0,4кВ ТҚС-1 АЯГӨЗ Қ. жаңғырту және қайта құру</t>
  </si>
  <si>
    <t>Техникалық қадағалау бойынша қызметтер "ӘЖ-0,4кВ ТҚС-1 АЯГӨЗ Қ. жаңғырту және қайта құру"</t>
  </si>
  <si>
    <t>Авторлық қадағалау бойынша қызметтер "ӘЖ-0,4кВ ТҚС-1 АЯГӨЗ Қ. жаңғырту және қайта құру"</t>
  </si>
  <si>
    <t>ӘЖ-0,4КВ ЖТҚС-12 Шар қ. жаңғырту және қайта құру (Ж-1, Ж-2)</t>
  </si>
  <si>
    <t>Техникалық қадағалау бойынша қызметтер "ӘЖ-0,4КВ ЖТҚС-12 Шар қ. жаңғырту және қайта құру (Ж-1, Ж-2)"</t>
  </si>
  <si>
    <t>Авторлық қадағалау бойынша қызметтер "ӘЖ-0,4КВ ЖТҚС-12 Шар қ. жаңғырту және қайта құру (Ж-1, Ж-2)"</t>
  </si>
  <si>
    <t>ӘЖ-0,4КВ ЖТҚСС 160 жаңғырту және қайта құру (Семей қ.)</t>
  </si>
  <si>
    <t>Техникалық қадағалау бойынша қызметтер "ӘЖ-0,4КВ ЖТҚСС 160 жаңғырту және қайта құру (Семей қ.)"</t>
  </si>
  <si>
    <t>Авторлық қадағалау бойынша қызметтер "ӘЖ-0,4КВ ЖТҚСС 160 жаңғырту және қайта құру (Семей қ.)"</t>
  </si>
  <si>
    <t>ӘЖ-0,4КВ ТҚС-138 жаңғырту және қайта құру (Семей қ.)</t>
  </si>
  <si>
    <t>Техникалық қадағалау бойынша қызметтер "ӘЖ-0,4КВ ТҚС-138 жаңғырту және қайта құру (Семей қ.)"</t>
  </si>
  <si>
    <t>Авторлық қадағалау бойынша қызметтер "ӘЖ-0,4КВ ТҚС-138 жаңғырту және қайта құру (Семей қ.)"</t>
  </si>
  <si>
    <t xml:space="preserve">ӘЖ- 0,4кВ ЖТҚС - 381 жаңғырту және қайта құру (Семей қ.) </t>
  </si>
  <si>
    <t xml:space="preserve">Техникалық қадағалау бойынша қызметтер "ӘЖ- 0,4кВ ЖТҚС - 381 жаңғырту және қайта құру (Семей қ.)" </t>
  </si>
  <si>
    <t>Авторлық қадағалау бойынша қызметтер "ӘЖ- 0,4кВ ЖТҚС - 381 жаңғырту және қайта құру (Семей қ.)"</t>
  </si>
  <si>
    <t xml:space="preserve">ӘЖ-0,4КВ ТҚС-42 жаңғырту және қайта құру (Семей қ.) </t>
  </si>
  <si>
    <t xml:space="preserve">Техникалық қадағалау бойынша қызметтер "ӘЖ-0,4КВ ТҚС-42 жаңғырту және қайта құру (Семей қ.)" </t>
  </si>
  <si>
    <t xml:space="preserve">Авторлық қадағалау бойынша қызметтер "ӘЖ-0,4КВ ТҚС-42 жаңғырту және қайта құру (Семей қ.)" </t>
  </si>
  <si>
    <t>ЖТҚСС-56-2 ТАРАЙТЫН ӘЖ-0,4КВ жаңғырту және қайта құру</t>
  </si>
  <si>
    <t>Техникалық қадағалау бойынша қызметтер "ЖТҚСС-56-2 ТАРАЙТЫН ӘЖ-0,4КВ жаңғырту және қайта құру"</t>
  </si>
  <si>
    <t>Авторлық қадағалау бойынша қызметтер "ЖТҚСС-56-2 ТАРАЙТЫН ӘЖ-0,4КВ жаңғырту және қайта құру"</t>
  </si>
  <si>
    <t>ЖТҚСС-194 ШЕМОНАИХА Қ. ТАРАЙТЫН ӘЖ-0,4КВ жаңғырту және қайта құру</t>
  </si>
  <si>
    <t>Техникалық қадағалау бойынша қызметтер "ЖТҚСС-194 ШЕМОНАИХА Қ. ТАРАЙТЫН ӘЖ-0,4КВ жаңғырту және қайта құру"</t>
  </si>
  <si>
    <t>Авторлық қадағалау бойынша қызметтер "ЖТҚСС-194 ШЕМОНАИХА Қ. ТАРАЙТЫН ӘЖ-0,4КВ жаңғырту және қайта құру"</t>
  </si>
  <si>
    <t>ТҚС-129 ШЕМОНАИХА Қ. ТАРАЙТЫН ӘЖ-0,4КВ жаңғырту және қайта құру</t>
  </si>
  <si>
    <t>Техникалық қадағалау бойынша қызметтер "ТҚС-129 ШЕМОНАИХА Қ. ТАРАЙТЫН ӘЖ-0,4КВ жаңғырту және қайта құру"</t>
  </si>
  <si>
    <t>Авторлық қадағалау бойынша қызметтер "ТҚС-129 ШЕМОНАИХА Қ. ТАРАЙТЫН ӘЖ-0,4КВ жаңғырту және қайта құру"</t>
  </si>
  <si>
    <t>ТҚС-453 ШЕМОНАИХА Қ. ТАРАЙТЫН ӘЖ-0,4КВ жаңғырту және қайта құру</t>
  </si>
  <si>
    <t>Техникалық қадағалау бойынша қызметтер "ТҚС-453 ШЕМОНАИХА Қ. ТАРАЙТЫН ӘЖ-0,4КВ жаңғырту және қайта құру"</t>
  </si>
  <si>
    <t>Авторлық қадағалау бойынша қызметтер "ТҚС-453 ШЕМОНАИХА Қ. ТАРАЙТЫН ӘЖ-0,4КВ жаңғырту және қайта құру"</t>
  </si>
  <si>
    <t>ЖТҚСС-28 ТАРАЙТЫН ӘЖ-0,4КВ жаңғырту және қайта құру</t>
  </si>
  <si>
    <t>Техникалық қадағалау бойынша қызметтер "ЖТҚСС-28 ТАРАЙТЫН ӘЖ-0,4КВ жаңғырту және қайта құру"</t>
  </si>
  <si>
    <t>Авторлық қадағалау бойынша қызметтер "ЖТҚСС-28 ТАРАЙТЫН ӘЖ-0,4КВ жаңғырту және қайта құру"</t>
  </si>
  <si>
    <t>ЖТҚС-16 ТАРАЙТЫН ӘЖ-0,4КВ жаңғырту және қайта құру</t>
  </si>
  <si>
    <t>Техникалық қадағалау бойынша қызметтер "ЖТҚС-16 ТАРАЙТЫН ӘЖ-0,4КВ жаңғырту және қайта құру"</t>
  </si>
  <si>
    <t>Авторлық қадағалау бойынша қызметтер "ЖТҚС-16 ТАРАЙТЫН ӘЖ-0,4КВ жаңғырту және қайта құру"</t>
  </si>
  <si>
    <t>ТҚС-2 ТАРАЙТЫН ӘЖ-0,4КВ жаңғырту және қайта құру</t>
  </si>
  <si>
    <t>Техникалық қадағалау бойынша қызметтер "ТҚС-2 ТАРАЙТЫН ӘЖ-0,4КВ жаңғырту және қайта құру"</t>
  </si>
  <si>
    <t>Авторлық қадағалау бойынша қызметтер "ТҚС-2 ТАРАЙТЫН ӘЖ-0,4КВ жаңғырту және қайта құру"</t>
  </si>
  <si>
    <t>ЭКЕАЖ ауыстыру</t>
  </si>
  <si>
    <t>Көтерме нарық ЭКЕАЖ жаңғырту. УСПД және есепке алу аспаптарын ауыстыру</t>
  </si>
  <si>
    <t>ЭКЕАЖ сервері. ПНР</t>
  </si>
  <si>
    <t>ҚС қайта құру және жаңарту</t>
  </si>
  <si>
    <t>ҚС 220/110 АЯГӨЗ қ. ОРУ-220 кВ жабдығын ауыстыру</t>
  </si>
  <si>
    <t xml:space="preserve">Техникалық қадағалау бойынша қызметтер "ҚС 220/110 АЯГӨЗ қ. ОРУ-220 кВ жабдығын ауыстыру" </t>
  </si>
  <si>
    <t>ОД/КЗ-110 кВ-ты элегазды ажыратқышқа ауыстыру</t>
  </si>
  <si>
    <t>ОД/КЗ-110-ды ҚС 110/35/10кВ "Бестамак" элегазды ажыратқышқа ауыстыру</t>
  </si>
  <si>
    <t>ОД/КЗ-110-ды ҚС 110/35/10 Бесқарағай элегазды ажыратқышқа ауыстыру</t>
  </si>
  <si>
    <t>ОД/КЗ-110-ды ҚС - 110/10 Жарық элегазды ажыратқышқа ауыстыру</t>
  </si>
  <si>
    <t xml:space="preserve">ОД/КЗ-110-ды ҚС Лесная а. элегазды ажыратқышқа ауыстыру </t>
  </si>
  <si>
    <t xml:space="preserve">ОД/КЗ-110-ды ҚС-110/35/10 Чарская элегазды ажыратқышқа ауыстыру </t>
  </si>
  <si>
    <t xml:space="preserve">ОД-КЗ-110 кВ-ты ҚС 110/10 БОЗАЙ элегазды ажыратқышқа ауыстыру </t>
  </si>
  <si>
    <t xml:space="preserve">ОД/КЗ-110-ды ҚС 110/35/10 ЗЕВАКИНО элегазды ажыратқышқа ауыстыру </t>
  </si>
  <si>
    <t xml:space="preserve">ОД/КЗ-110-ды ҚС 110/35/10 САРАТОВКА элегазды ажыратқышқа ауыстыру </t>
  </si>
  <si>
    <t xml:space="preserve">ОД-КЗ-110 кВ-ты ҚС-46 с.Пригородное элегазды ажыратқышқа ауыстыру </t>
  </si>
  <si>
    <t xml:space="preserve">ОД-КЗ-110 кВ-ты ҚС 110/35/10 Даирова элегазды ажыратқышқа ауыстыру </t>
  </si>
  <si>
    <t>МВ-110 кВ-ты элегазды ажыратқышқа ауыстыру</t>
  </si>
  <si>
    <t>110 кВ май ажыратқышын ҚС 110/10 кВ №54 элегазды ажыратқышқа ауыстыру</t>
  </si>
  <si>
    <t>110 кВ май ажыратқышын ҚС 110/10 кВ КШТ элегазды ажыратқышқа ауыстыру</t>
  </si>
  <si>
    <t>110 кВ май ажыратқышын ҚС-110/35/10 Новая Шульба а. элегазды ажыратқышқа ауыстыру</t>
  </si>
  <si>
    <t>ОД/КЗ-35 кВ-ты элегазды ажыратқышқа ауыстыру</t>
  </si>
  <si>
    <t>ОД/КЗ-35-ті ҚС 35/10 ЮЖНАЯ элегазды ажыратқышқа ауыстыру</t>
  </si>
  <si>
    <t>ОД/КЗ-35-ті ҚС 35/10 НОВО-АЗОВО элегазды ажыратқышқа ауыстыру</t>
  </si>
  <si>
    <t>МВ-35 кВ-ты элегазды ажыратқышқа ауыстыру</t>
  </si>
  <si>
    <t>В-35кВ май ажыратқышын ҚС Башкуль а. элегазды ажыратқышқа ауыстыру</t>
  </si>
  <si>
    <t>В-35кВ май ажыратқышын ҚС-45 Риддер қ. элегазды ажыратқышқа ауыстыру</t>
  </si>
  <si>
    <t>В-35кВ май ажыратқышын ҚС 110/35/6 кВ №41 элегазды ажыратқышқа ауыстыру</t>
  </si>
  <si>
    <t>В-35кВ май ажыратқышын ҚС-110/35/10 ПТФ элегазды ажыратқышқа ауыстыру</t>
  </si>
  <si>
    <t>В-35кВ май ажыратқышын ҚС-46 Пригородное а. элегазды ажыратқышқа ауыстыру</t>
  </si>
  <si>
    <t>АКБ ауыстыру</t>
  </si>
  <si>
    <t>ҚС №2 110/35/6 аккумуляторлық батареяны ауыстыру</t>
  </si>
  <si>
    <t>ҚС-110/ 35/10 Саржал аккумуляторлық батареяны орнату</t>
  </si>
  <si>
    <t>ҚС 110/35/10 Бесқарағай аккумуляторлық батареяны орнату</t>
  </si>
  <si>
    <t xml:space="preserve">ҚС 110/6 № 13 аккумуляторлық батареяны ауыстыру </t>
  </si>
  <si>
    <t>Күш трансформаторды ауыстыру</t>
  </si>
  <si>
    <t>Т1, Т2 ҚС 110/35/10 кВ Левобережная (дистранс) трансформаторларды ауыстыру</t>
  </si>
  <si>
    <t>Қорғаныс шкафтарын ауыстыру</t>
  </si>
  <si>
    <t>АТ, ӘЖ-220 кВ, ӘЖ-110 кВ ҚС 220/110/35/6 № 11 қорғаныс шкафтарын ауыстыру</t>
  </si>
  <si>
    <t>В -10 кВ-ты 10 кВ вакуумдық ажыратқышқа ауыстыру (ретрофиттер)</t>
  </si>
  <si>
    <t>МВ-6/10кВ-ты ҚС-35/10/6 РЕМЗАВОД вакуумдық ажыратқыштарға ауыстыру</t>
  </si>
  <si>
    <t>МВ-6/10кВ-ты ҚС - 35/10 Қоңырбиік вакуумдық ажыратқыштарға ауыстыру</t>
  </si>
  <si>
    <t>МВ-6/10кВ-ты ҚС-35/10 с.Дмитриевка вакуумдық ажыратқыштарға ауыстыру</t>
  </si>
  <si>
    <t>МВ-6/10кВ-ты ҚС - 110/10 Жарық вакуумдық ажыратқыштарға ауыстыру</t>
  </si>
  <si>
    <t>МВ-6/10кВ-ты ҚС 110/10кВ "Березовка"  вакуумдық ажыратқыштарға ауыстыру</t>
  </si>
  <si>
    <t>МВ-6/10кВ-ты ҚС 35/10 МАЛО-УБИHКА вакуумдық ажыратқыштарға ауыстыру</t>
  </si>
  <si>
    <t>МВ-6/10кВ-ты ҚС 35/10 МАРИНОГОРКА вакуумдық ажыратқыштарға ауыстыру</t>
  </si>
  <si>
    <t>МВ-6/10кВ-ты ҚС 35/10 Кульбабас вакуумдық ажыратқыштарға ауыстыру</t>
  </si>
  <si>
    <t>МВ-6/10кВ-ты ҚС-35/10 кВ ТАССАЙ вакуумдық ажыратқыштарға ауыстыру</t>
  </si>
  <si>
    <t>МВ-6/10кВ-ты ҚС 35/10 УРЫЛЬ вакуумдық ажыратқыштарға ауыстыру</t>
  </si>
  <si>
    <t>МВ-6/10кВ-ты ҚС 110/35/10 Аксуат вакуумдық ажыратқыштарға ауыстыру</t>
  </si>
  <si>
    <t>МВ-6/10кВ-ты ҚС-35/10 БИГАЧ вакуумдық ажыратқыштарға ауыстыру</t>
  </si>
  <si>
    <t>МВ-6/10кВ-ты ҚС-110/35/10 КОКПЕКТЫ вакуумдық ажыратқыштарға ауыстыру</t>
  </si>
  <si>
    <t>МВ-6/10кВ-ты ҚС 35/10 БАРЛЫК вакуумдық ажыратқыштарға ауыстыру</t>
  </si>
  <si>
    <t>МВ-6/10кВ-ты ҚС 35/10 АКСУ вакуумдық ажыратқыштарға ауыстыру</t>
  </si>
  <si>
    <t>МВ-6/10кВ-ты ҚС 35/10кВ "Журекадыр"  вакуумдық ажыратқыштарға ауыстыру</t>
  </si>
  <si>
    <t>МВ-6/10кВ-ты ҚС 35/10кВ "Жананур" вакуумдық ажыратқыштарға ауыстыру</t>
  </si>
  <si>
    <t>МВ-6/10кВ-ты ҚС 35/10 Жетіжар вакуумдық ажыратқыштарға ауыстыру</t>
  </si>
  <si>
    <t>МВ-6/10кВ-ты ҚС-110/35/10 Ново-Покровка а. вакуумдық ажыратқыштарға ауыстыру</t>
  </si>
  <si>
    <t>МВ-6/10кВ-ты ҚС-35/10 Переменовка а. вакуумдық ажыратқыштарға ауыстыру</t>
  </si>
  <si>
    <t>МВ-6/10кВ-ты ҚС-110/35/10 Чекоман а. вакуумдық ажыратқыштарға ауыстыру</t>
  </si>
  <si>
    <t>МВ-6/10кВ-ты ҚС 110/10 кВ ЧАГАН а. вакуумдық ажыратқыштарға ауыстыру</t>
  </si>
  <si>
    <t>МВ-6/10кВ-ты ҚС 110/35/10 АЙГЫЗ а. вакуумдық ажыратқыштарға ауыстыру</t>
  </si>
  <si>
    <t>МВ-6/10кВ-ты ҚС 35/10 МАЙЛИН а. вакуумдық ажыратқыштарға ауыстыру</t>
  </si>
  <si>
    <t>МВ-6/10кВ-ты ҚС 35/10 КАРАБУЛАК а. вакуумдық ажыратқыштарға ауыстыру</t>
  </si>
  <si>
    <t>КРУН/КРН ауыстыру</t>
  </si>
  <si>
    <t>КРУН-10 кВ РП-10 кВ МАМЫРСУ ауыстыру</t>
  </si>
  <si>
    <t>КРН-10 кВ ҚС 35/10 Канонерка ауыстыру</t>
  </si>
  <si>
    <t>КРН-10 кВ ҚС-35/10 с.Песчанка ауыстыру</t>
  </si>
  <si>
    <t>КРУН-10 кВ ҚС-35/10 с.БАХТЫ ауыстыру</t>
  </si>
  <si>
    <t>КРУН-10 кВ ҚС 110/35/10 САМАРКА ауыстыру</t>
  </si>
  <si>
    <t>КРУН-10 кВ ҚС 110/35/10 Б-КАМЕНЬ ауыстыру</t>
  </si>
  <si>
    <t>КРУН-10 кВ ҚС 220/110 г.АЯГОЗ ауыстыру</t>
  </si>
  <si>
    <t>ЖЖ байланысты ауыстыру</t>
  </si>
  <si>
    <t xml:space="preserve">ЭБЖ бойынша жоғары жиілікті байланыс арнасын ауыстыру ҚС 110/35/10 КУРЧУМ (Б-425, Б-52) </t>
  </si>
  <si>
    <t xml:space="preserve">ЭБЖ бойынша жоғары жиілікті байланыс арнасын ауыстыру ҚС 110/35/10 ТЕРЕКТЫ-БУЛАК (Б-425, Б-52) </t>
  </si>
  <si>
    <t xml:space="preserve">ЭБЖ бойынша жоғары жиілікті байланыс арнасын ауыстыру ҚС 35/10 Сарыолен </t>
  </si>
  <si>
    <t>ЭБЖ бойынша жоғары жиілікті байланыс арнасын ауыстыру ҚС 110/35/10 кВ Левобережная (дистранс)</t>
  </si>
  <si>
    <t>ЭБЖ бойынша жоғары жиілікті байланыс арнасын ауыстыру ҚС-110/35/10кВ №42 Молодежный к.</t>
  </si>
  <si>
    <t>ЭБЖ бойынша жоғары жиілікті байланыс арнасын ауыстыру ҚС-35/10кВ Самсоновка</t>
  </si>
  <si>
    <t>ЭБЖ бойынша жоғары жиілікті байланыс арнасын ауыстыру ҚС 35/10 КВ ЛЕHИHКА(Сагыр Ж-330)</t>
  </si>
  <si>
    <t>ТҚС, ЖТҚС, РП 6/10кВ жаңғырту және қайта құру</t>
  </si>
  <si>
    <t>ТҚС-158 ШЕМОНАИХА Қ. на ЖТҚСБ-158 ШЕМОНАИХА Қ. ауыстыру</t>
  </si>
  <si>
    <t>ЖТҚС - 8-7-5 ОЙШИЛИК А. на ЖТҚСБ-8-7-5 ОЙШИЛИК А. ауыстыру</t>
  </si>
  <si>
    <t>ЖТҚСС-329 Металлург к. на ЖТҚСБ-329 Металлург к. ауыстыру</t>
  </si>
  <si>
    <t>ТҚС-76 ӨСКЕМЕН Қ. на ЖТҚСБ-ТҚС-76 ӨСКЕМЕН Қ. ауыстыру</t>
  </si>
  <si>
    <t>ТҚС-2 на ЖТҚСБ-2 ауыстыру</t>
  </si>
  <si>
    <t>ЖТҚСС-22 на ЖТҚСБ-22 ауыстыру</t>
  </si>
  <si>
    <t>ЖТҚСС-70 на ЖТҚСБ-70 ауыстыру</t>
  </si>
  <si>
    <t>ТҚС-20 Семей на ЖТҚСБ-20 Семей ауыстыру</t>
  </si>
  <si>
    <t>ТҚС-420 на ЖТҚСБ-420 ауыстыру</t>
  </si>
  <si>
    <t>ТҚС-173 на ЖТҚСБ-173 ауыстыру</t>
  </si>
  <si>
    <t>ЖТҚСС №9 Калбатау а. на ЖТҚСБ-9 Калбатау а. ауыстыру</t>
  </si>
  <si>
    <t>ТҚС-285 на ЖТҚСБ-285 ауыстыру</t>
  </si>
  <si>
    <t>ТҚС-181 Риддер қ. на ЖТҚСБ-181 Риддер қ. ауыстыру</t>
  </si>
  <si>
    <t>ТҚС-190-2 на ЖТҚСБ-190-2 ауыстыру</t>
  </si>
  <si>
    <t>ТҚС-28-1 на ЖТҚСБ-28-1 ауыстыру</t>
  </si>
  <si>
    <t>ТҚС-57 на ЖТҚСБ-57 ауыстыру</t>
  </si>
  <si>
    <t>ЖТҚСБ-17-8 орнату</t>
  </si>
  <si>
    <t>Автоматты өрт дабылы жүйесін жинақтау</t>
  </si>
  <si>
    <t>Омская к-сі, 22, МжКБ әкімшілік ғимаратындағы өрт дабылы мен құлақтандыру жүйесінің автоматты жүйесі</t>
  </si>
  <si>
    <t>Гараж бокстары ғимаратындағы автоматты өрт дабылы жүйесі және құлақтандыру жүйелері</t>
  </si>
  <si>
    <t>ЖС сақтайтын контейнер ғимаратындағы автоматты өрт дабылы жүйесі және құлақтандыру жүйелері</t>
  </si>
  <si>
    <t>МжКБ күзет БӨП ғимаратындағы өрт дабылының автоматты жүйесі және құлақтандыру жүйесі</t>
  </si>
  <si>
    <t>Өндірістік шеберханалар ғимаратындағы өрт дабылының автоматты жүйесі және құлақтандыру жүйесі</t>
  </si>
  <si>
    <t>ЖҚҚ өндірістік үй жайлар ғимаратындағы өрт дабылының автоматты жүйесі және құлақтандыру жүйесі</t>
  </si>
  <si>
    <t>ТМҚ қойма ғимаратындағы өрт дабылының автоматты жүйесі және құлақтандыру жүйелері</t>
  </si>
  <si>
    <t>Асхана ғимаратындағы өрт дабылының автоматты жүйесі және құлақтандыру жүйелері</t>
  </si>
  <si>
    <t>Ғимаратты қайта құру/күрделі жөндеу</t>
  </si>
  <si>
    <t>Күрделі жөндеу. Әкім.- Өндіріс. ғм. Қаржаубайұлы 243А</t>
  </si>
  <si>
    <t>Гоголя 16 әкімшілік ғимаратын күрделі жөндеу</t>
  </si>
  <si>
    <t>Омская к-сі, 22. Бокс №1 ғимаратын күрделі жөндеу</t>
  </si>
  <si>
    <t>Омская к-сі,. Бокс №2 ғимаратын күрделі жөндеу</t>
  </si>
  <si>
    <t>Омская к-сі,. Бокс №3 ғимаратын күрделі жөндеу</t>
  </si>
  <si>
    <t>Омская к-сі,. МжКҚ ӨТУ ғимаратын күрделі жөндеу</t>
  </si>
  <si>
    <t>Омская к-сі,. МжКҚ ҰСТАХАНА ғимаратын күрделі жөндеу</t>
  </si>
  <si>
    <t>Кешенді жұмыстар. ШҚО облысы Өскемен қ. Железнодарожная к-сі мекенжайы бойынша ғимаратты қайта құру.</t>
  </si>
  <si>
    <t>Техникалық қадағалау ШҚО облысы Өскемен қ. Железнодарожная к-сі мекенжайы бойынша ғимаратты қайта құру.</t>
  </si>
  <si>
    <t>Авторлық қадағалау ШҚО облысы Өскемен қ. Железнодарожная к-сі мекенжайы бойынша ғимаратты қайта құру.</t>
  </si>
  <si>
    <t>ШҚО, Өскемен қ. Самар шоссесы "ШҚ АЭК" АҚ Желілерді Басқару Орталығының диспетчерлік пунктінің құрылысы. (Бағдарламалық-техникалық кешен Технологиялық басқарудың автоматтандырылған жүйесі. 1 Кезең)</t>
  </si>
  <si>
    <t>ТОБЖ кабельдік желілерін салу</t>
  </si>
  <si>
    <t>Негізгі қорды жаңарту</t>
  </si>
  <si>
    <t>Автокөлік</t>
  </si>
  <si>
    <t>КРАН-МАНИПУЛЯТОРЛЫҚ ҚОНДЫРҒЫСЫ БАР 6Х6 БОРТТЫҚ АВТОКӨЛІК</t>
  </si>
  <si>
    <t xml:space="preserve">ЯМОБУР (БҰРҒЫЛАУ КРАН МАШИНАСЫ) </t>
  </si>
  <si>
    <t>БРИГАДАЛЫҚ АВТОКӨЛІК 4Х4 (ЖЫЛЖЫМАЛЫ АВТОКӨЛІК ШЕБЕРХАНАСЫ)</t>
  </si>
  <si>
    <t>4WD ЖҮК ЖОЛАУШЫ АВТОКӨЛІК</t>
  </si>
  <si>
    <t>ЖҮК ЖОЛАУШЫ АВТОКӨЛІК БОРТТЫҚ</t>
  </si>
  <si>
    <t>Қосымша жабдығы бар экскаватор-тиегіш</t>
  </si>
  <si>
    <t>ШАНАСЫ БАР ҚАРДА ЖҮРЕТІН КӨЛІК</t>
  </si>
  <si>
    <t>ҚАРДА ЖҮРЕТІН КӨЛІКТІ ТАСЫМАЛДАУҒА АРНАЛҒАН АВТОКӨЛІК ТІРКЕМЕСІ</t>
  </si>
  <si>
    <t>ФРОНТАЛДЫ ТИЕГІШТІҢ АСПАЛЫ ЖАБДЫҒЫ</t>
  </si>
  <si>
    <t>ШАҒЫН АВТОБУС 13 ОРЫН А/ ЖЕТЕКТІ АБАҚ V=3.5</t>
  </si>
  <si>
    <t>ҚОСЫМША ЖАБДЫҒЫ БАР 4Х4 АВТОКӨЛІК</t>
  </si>
  <si>
    <t>Аспаптар, құралдар және өзге жабдықтар</t>
  </si>
  <si>
    <t>Құрамалы күш трансформатор -25-10/6/0,4 У1</t>
  </si>
  <si>
    <t>Құрамалы күш трансформатор-40-10/6/0,4 У1</t>
  </si>
  <si>
    <t>Құрамалы күш трансформатор-63-10/6/0,4 У1</t>
  </si>
  <si>
    <t>Құрамалы күш трансформатор-100-10/6/0,4 У1</t>
  </si>
  <si>
    <t>Құрамалы күш трансформатор-160-10/6/0,4 У1</t>
  </si>
  <si>
    <t>Құрамалы күш трансформатор-250-10/6/0,4 У1</t>
  </si>
  <si>
    <t>Құрамалы күш трансформатор-400-10/6/0,4 У1</t>
  </si>
  <si>
    <t>Құрамалы күш трансформатор-630-10/6/0,4 У1</t>
  </si>
  <si>
    <t>Құрамалы күш трансформатор-40-10/6/0,23 У1</t>
  </si>
  <si>
    <t>Құрамалы күш трансформатор-63-10/6/0,23 У1</t>
  </si>
  <si>
    <t>Құрамалы күш трансформатор-100-10/6/0,23 У1</t>
  </si>
  <si>
    <t>КҮШ ТРАНСФОРМАТОР ТМГ-100-35/0,4 У1</t>
  </si>
  <si>
    <t>КҮШ ТРАНСФОРМАТОР ТМГ-160-35/0,4 У1</t>
  </si>
  <si>
    <t>КҮШ ТРАНСФОРМАТОР ТМГ-250-35/0,4 У1</t>
  </si>
  <si>
    <t>ҚАРАПАЙЫМ ҚОРҒАНЫСТЫ ТЕКСЕРУГЕ АРНАЛҒАН СТЕНД</t>
  </si>
  <si>
    <t>САНДЫҚ МЕГАОММЕТР (ЭЛЕКТР ОҚШАУЛАУ ПАРАМЕТРЛЕРІН ӨЛШЕГІШ)</t>
  </si>
  <si>
    <t>ӨЛШЕУ КАБЕЛІМЕН БІРГЕ КІРІКТІРІЛГЕН АККУМУЛЯТОРЫ БАР МИЛЛИОММЕТР</t>
  </si>
  <si>
    <t>ДИЭЛЕКТРЛІК ШЫҒЫН БҰРЫШЫЫНЫҢ ТАНГЕНС ПЕН ЭЛЕКТР СЫЙЫМДЫЛЫҒЫНЫҢ ӨЛШЕГІШІ</t>
  </si>
  <si>
    <t>КҮШ ТРАНСФОРМАТОРЛАРЫНЫҢ ПАРАМЕТРЛЕРІН ӨЛШЕГІШ</t>
  </si>
  <si>
    <t>АТВО-20 АШЫҚ ТИГЕЛІНДЕГІ ЖАРҚЫЛ ТЕМПЕРАТУРАСЫН АНЫҚТАУҒА АРНАЛҒАН АВТОМАТТЫ АППАРАТ</t>
  </si>
  <si>
    <t>ШС-2-38 КЕПТІРУ ШКАФЫ</t>
  </si>
  <si>
    <t>Шина және шынжыры бар 40,2 куб.см., 2,0кВт ШЫНЖЫРЛЫ АРА</t>
  </si>
  <si>
    <t>БЕНЗИН ГЕНЕРАТОР 8 кВт 25 л 459 см3</t>
  </si>
  <si>
    <t>ТАСЫМАЛДАМАЛЫ ДӘНЕКЕРЛЕУ АППАРАТЫ 10-250А 140-260В</t>
  </si>
  <si>
    <t>1500 ВТ АУА ПОРШЕНДІ МАЙ КОМПРЕССОРЫ</t>
  </si>
  <si>
    <t>ПЕРФОРАТОР 800 ВТ 4000 СОҚ./МИН. 900 АЙН./МИН.</t>
  </si>
  <si>
    <t>БҰРЫШТЫҚ ТЕГІСТЕУ МАШИНАСЫ 1300ВТ, 8500 АЙН/МИН</t>
  </si>
  <si>
    <t>БҰРҒЫ БҰРАҒЫШ 18В</t>
  </si>
  <si>
    <t>ЭЛЕКТР БҰРҒЫ</t>
  </si>
  <si>
    <t xml:space="preserve">БЕНЗИН ТРИММЕРІ 1,5 КВТ </t>
  </si>
  <si>
    <t>БЕНЗИНДІ КӨГАЛ ШАПҚЫШ</t>
  </si>
  <si>
    <t>ЭЛЕКТРЛІК СОҚПАЛЫ СОМЫН БҰРАҒЫШ 350 ВТ 2000 АЙН/МИН</t>
  </si>
  <si>
    <t>ПРИЗМАЛЫҚ ДҮРБІ 20Х50 увел. х20</t>
  </si>
  <si>
    <t>Жартылай автоматты дәнекерлеу аппараты</t>
  </si>
  <si>
    <t>САТЫ ЛСПД-5,0</t>
  </si>
  <si>
    <t>САТЫ ЛСПД-3,0</t>
  </si>
  <si>
    <t>САТЫ ЛСПД-2,0</t>
  </si>
  <si>
    <t>ЖИНАЛМАЛЫ САТЫ ЛПР-28</t>
  </si>
  <si>
    <t>САТЫ CCД-У 2х5</t>
  </si>
  <si>
    <t>САТЫ-ТРАНСФОРМЕР 4Х5</t>
  </si>
  <si>
    <t>ҰҢҒЫМА СОРҒЫСЫ 5,5 КВТ</t>
  </si>
  <si>
    <t>ЭЛЕКТР КОМПРЕССОРЛЫҚ КРАСКОПУЛЬТ 500 ВТ 800МЛ/МИН 800 МЛ</t>
  </si>
  <si>
    <t>60 КВТ ЖЫЛЖЫМАЛЫ ДИЗЕЛЬДІ КОМПРЕССОРЛЫҚ СТАНЦИЯ</t>
  </si>
  <si>
    <t>КОРПУСТАҒЫ ДИЗЕЛЬДІ ГЕНЕРАТОР 10 КВТ</t>
  </si>
  <si>
    <t>ЭЛЕКТР ҚАЗАНДЫҚ 96 кВт</t>
  </si>
  <si>
    <t xml:space="preserve">ЭЛЕКТР ҚАЗАНДЫҚ 60 КВТ </t>
  </si>
  <si>
    <t>ЖЫЛЫТУ ҚАЗАНДЫҒЫ 35КВТ 250КВ.М</t>
  </si>
  <si>
    <t>ӨЛШЕУ ҚҰРАЛЫ</t>
  </si>
  <si>
    <t>ЕДЕН ТАРАЗЫСЫ</t>
  </si>
  <si>
    <t>IP ЖҮЙЕЛІК АППАРАТ</t>
  </si>
  <si>
    <t>8000 арнаға арналған USB кілті</t>
  </si>
  <si>
    <t>ЭКЕАЖ СЕРВЕРІ</t>
  </si>
  <si>
    <t>ДӘНЕКЕРЛЕУ БӨЛШЕКТЕУ СТАНЦИЯСЫ</t>
  </si>
  <si>
    <t>0,2 ДӘЛДІК КЛАСЫНЫҢ САНАУЫШТАРЫН ТЕКСЕРУГЕ АРНАЛҒАН ҚОНДЫРҒЫ</t>
  </si>
  <si>
    <t>спутниктік телефон</t>
  </si>
  <si>
    <t>ТАСЫМАЛДАМАЛЫ РАДИОСТАНЦИЯ</t>
  </si>
  <si>
    <t>СТАЦИОНАРЛЫҚ РАДИОСТАНЦИЯ</t>
  </si>
  <si>
    <t>400А 400В ТОҚ ӨЛШЕЙТІН ҚЫСҚАШТАР</t>
  </si>
  <si>
    <t>ЭЛЕГАЗДЫ СОРУҒА АРНАЛҒАН ВАКУУМДЫҚ КОМПРЕССОР (SF6)</t>
  </si>
  <si>
    <t>ЦИФРЛІК АУДИОРЕГИСТРАТОР</t>
  </si>
  <si>
    <t>24 ПОЗИЦИЯЛЫ БІР ФАЗАЛЫҚ САНАҒЫШТАРДЫ ТЕКСЕРУ ҮШІН ОРНАТУ</t>
  </si>
  <si>
    <t>Компьютерлер мен оргтехника</t>
  </si>
  <si>
    <t>КЕҢСЕ НОУТБУГІ</t>
  </si>
  <si>
    <t>ЖИНАҚТАЛҒАН КЕҢСЕ КОМПЬЮТЕРІ</t>
  </si>
  <si>
    <t>*КӨП ФУНКЦИЯЛЫ ҚҰРЫЛҒЫ А4 3в1</t>
  </si>
  <si>
    <t>ЖЕЛІЛІК КОММУТАТОР 24x10/100/1000Mbit Switch With WebView</t>
  </si>
  <si>
    <t>КЕҢСЕ ТЕХНИКАСЫНА АРНАЛҒАН СЕРВИСТІК ШАҢСОРҒЫШ</t>
  </si>
  <si>
    <t>ДЕРЕКТЕРДІ САҚТАУ ЖҮЙЕСІНІҢ СЕРВЕРІ</t>
  </si>
  <si>
    <t>ДСЖ КЕҢЕЙТУГЕ АРНАЛҒАН ДИСК СӨРЕСІ</t>
  </si>
  <si>
    <t>ОРТАЛЫҚ, ӨНІМДІЛІГІ ЖОҒАРЫ БАҒДАРЛАУЫШ</t>
  </si>
  <si>
    <t>ӨНІМДІЛІГІ ЖОҒАРЫ БАҒДАРЛАУЫШ</t>
  </si>
  <si>
    <t>Microsoft Exchange Server Standard 2019 қол жеткізу және пайдалану құқығы бағдарламалық құралы</t>
  </si>
  <si>
    <t>A3 түсті лазерлік принтер</t>
  </si>
  <si>
    <t>Инвестициялық қарыз бойынша негізгі борышты қайтару</t>
  </si>
  <si>
    <t>дн</t>
  </si>
  <si>
    <t>ҚЖЖ шқ</t>
  </si>
  <si>
    <t>ҚЖЖ дана</t>
  </si>
  <si>
    <t>ҚЖЖ дн</t>
  </si>
  <si>
    <t>тех. қадағалау</t>
  </si>
  <si>
    <t>авто. қадағалау</t>
  </si>
  <si>
    <t>Сараптама</t>
  </si>
  <si>
    <t>шқ</t>
  </si>
  <si>
    <t>ЖСҚ дн</t>
  </si>
  <si>
    <t>* Тарифтік сметадан тыс  пайда есебінен шарт бойынша 130 мың теңге артылды.</t>
  </si>
  <si>
    <t>57,61</t>
  </si>
  <si>
    <t>И.о. Председателя Правления</t>
  </si>
  <si>
    <t>Т. Уразов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</si>
</sst>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р_._-;\-* #,##0_р_._-;_-* &quot;-&quot;_р_._-;_-@_-"/>
    <numFmt numFmtId="165" formatCode="_-* #,##0.00_р_._-;\-* #,##0.00_р_._-;_-* &quot;-&quot;??_р_._-;_-@_-"/>
    <numFmt numFmtId="166" formatCode="_-* #,##0.00\ _₽_-;\-* #,##0.00\ _₽_-;_-* &quot;-&quot;??\ _₽_-;_-@_-"/>
    <numFmt numFmtId="167" formatCode="_-* #,##0.00\ _р_._-;\-* #,##0.00\ _р_._-;_-* &quot;-&quot;??\ _р_._-;_-@_-"/>
    <numFmt numFmtId="168" formatCode="#,##0.0"/>
    <numFmt numFmtId="169" formatCode="_-&quot;Ј&quot;* #,##0_-;\-&quot;Ј&quot;* #,##0_-;_-&quot;Ј&quot;* &quot;-&quot;_-;_-@_-"/>
    <numFmt numFmtId="170" formatCode="_-&quot;Ј&quot;* #,##0.00_-;\-&quot;Ј&quot;* #,##0.00_-;_-&quot;Ј&quot;* &quot;-&quot;??_-;_-@_-"/>
    <numFmt numFmtId="171" formatCode="0.00000000"/>
    <numFmt numFmtId="172" formatCode="#,##0.000"/>
    <numFmt numFmtId="173" formatCode="0.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Helv"/>
    </font>
    <font>
      <b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vertAlign val="superscript"/>
      <sz val="24"/>
      <color indexed="8"/>
      <name val="Times New Roman"/>
      <family val="1"/>
      <charset val="204"/>
    </font>
    <font>
      <sz val="22"/>
      <color theme="1"/>
      <name val="Calibri"/>
      <family val="2"/>
      <scheme val="minor"/>
    </font>
    <font>
      <sz val="24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20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vertAlign val="superscript"/>
      <sz val="22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9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3" fillId="0" borderId="0" applyNumberFormat="0" applyFill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8" applyNumberFormat="0" applyAlignment="0" applyProtection="0"/>
    <xf numFmtId="0" fontId="21" fillId="6" borderId="19" applyNumberFormat="0" applyAlignment="0" applyProtection="0"/>
    <xf numFmtId="0" fontId="22" fillId="6" borderId="18" applyNumberFormat="0" applyAlignment="0" applyProtection="0"/>
    <xf numFmtId="0" fontId="23" fillId="0" borderId="20" applyNumberFormat="0" applyFill="0" applyAlignment="0" applyProtection="0"/>
    <xf numFmtId="0" fontId="24" fillId="7" borderId="2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3" applyNumberFormat="0" applyFill="0" applyAlignment="0" applyProtection="0"/>
    <xf numFmtId="0" fontId="28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8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29" fillId="0" borderId="0"/>
    <xf numFmtId="166" fontId="6" fillId="0" borderId="0" applyFont="0" applyFill="0" applyBorder="0" applyAlignment="0" applyProtection="0"/>
    <xf numFmtId="0" fontId="30" fillId="0" borderId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1" fillId="0" borderId="0"/>
    <xf numFmtId="0" fontId="34" fillId="0" borderId="0"/>
    <xf numFmtId="0" fontId="32" fillId="0" borderId="0"/>
    <xf numFmtId="0" fontId="33" fillId="0" borderId="0"/>
    <xf numFmtId="0" fontId="6" fillId="8" borderId="22" applyNumberFormat="0" applyFont="0" applyAlignment="0" applyProtection="0"/>
    <xf numFmtId="0" fontId="34" fillId="0" borderId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5" fillId="0" borderId="0"/>
    <xf numFmtId="0" fontId="29" fillId="0" borderId="0"/>
    <xf numFmtId="0" fontId="4" fillId="0" borderId="0"/>
    <xf numFmtId="167" fontId="10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301">
    <xf numFmtId="0" fontId="0" fillId="0" borderId="0" xfId="0"/>
    <xf numFmtId="0" fontId="9" fillId="0" borderId="0" xfId="1"/>
    <xf numFmtId="0" fontId="12" fillId="0" borderId="0" xfId="1" applyFont="1"/>
    <xf numFmtId="0" fontId="12" fillId="0" borderId="0" xfId="1" applyFont="1" applyAlignment="1">
      <alignment vertical="center"/>
    </xf>
    <xf numFmtId="0" fontId="9" fillId="0" borderId="0" xfId="1" applyAlignment="1">
      <alignment vertical="center"/>
    </xf>
    <xf numFmtId="0" fontId="11" fillId="0" borderId="0" xfId="1" applyFont="1"/>
    <xf numFmtId="0" fontId="40" fillId="0" borderId="0" xfId="1" applyFont="1" applyAlignment="1">
      <alignment horizont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68" fontId="35" fillId="0" borderId="1" xfId="0" applyNumberFormat="1" applyFont="1" applyBorder="1" applyAlignment="1">
      <alignment vertical="center" wrapText="1"/>
    </xf>
    <xf numFmtId="168" fontId="42" fillId="0" borderId="1" xfId="0" applyNumberFormat="1" applyFont="1" applyBorder="1" applyAlignment="1">
      <alignment horizontal="center" vertical="center" wrapText="1"/>
    </xf>
    <xf numFmtId="3" fontId="42" fillId="0" borderId="1" xfId="0" applyNumberFormat="1" applyFont="1" applyBorder="1" applyAlignment="1">
      <alignment horizontal="center" vertical="center" wrapText="1"/>
    </xf>
    <xf numFmtId="3" fontId="42" fillId="0" borderId="1" xfId="0" applyNumberFormat="1" applyFont="1" applyBorder="1" applyAlignment="1">
      <alignment horizontal="right" vertical="center" wrapText="1" indent="1"/>
    </xf>
    <xf numFmtId="168" fontId="43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8" fontId="42" fillId="0" borderId="1" xfId="0" applyNumberFormat="1" applyFont="1" applyBorder="1" applyAlignment="1">
      <alignment vertical="center" wrapText="1"/>
    </xf>
    <xf numFmtId="4" fontId="42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8" fillId="0" borderId="0" xfId="0" applyFont="1"/>
    <xf numFmtId="3" fontId="43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/>
    <xf numFmtId="171" fontId="38" fillId="0" borderId="1" xfId="0" applyNumberFormat="1" applyFont="1" applyBorder="1"/>
    <xf numFmtId="0" fontId="39" fillId="0" borderId="1" xfId="1" applyFont="1" applyBorder="1" applyAlignment="1">
      <alignment horizontal="center" vertical="center"/>
    </xf>
    <xf numFmtId="0" fontId="44" fillId="0" borderId="1" xfId="1" applyFont="1" applyBorder="1" applyAlignment="1">
      <alignment vertical="center" wrapText="1"/>
    </xf>
    <xf numFmtId="0" fontId="38" fillId="0" borderId="1" xfId="1" applyFont="1" applyBorder="1" applyAlignment="1">
      <alignment vertical="center" wrapText="1"/>
    </xf>
    <xf numFmtId="3" fontId="45" fillId="0" borderId="24" xfId="0" applyNumberFormat="1" applyFont="1" applyBorder="1" applyAlignment="1">
      <alignment horizontal="right" vertical="center" wrapText="1" indent="1"/>
    </xf>
    <xf numFmtId="0" fontId="12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12" fillId="0" borderId="0" xfId="1" applyFont="1" applyAlignment="1">
      <alignment horizontal="center" vertical="center"/>
    </xf>
    <xf numFmtId="0" fontId="12" fillId="33" borderId="0" xfId="1" applyFont="1" applyFill="1" applyAlignment="1">
      <alignment horizontal="center"/>
    </xf>
    <xf numFmtId="49" fontId="12" fillId="33" borderId="0" xfId="1" applyNumberFormat="1" applyFont="1" applyFill="1" applyAlignment="1">
      <alignment horizontal="center"/>
    </xf>
    <xf numFmtId="3" fontId="42" fillId="33" borderId="1" xfId="0" applyNumberFormat="1" applyFont="1" applyFill="1" applyBorder="1" applyAlignment="1">
      <alignment horizontal="center" vertical="center" wrapText="1"/>
    </xf>
    <xf numFmtId="0" fontId="9" fillId="33" borderId="0" xfId="1" applyFill="1" applyAlignment="1">
      <alignment horizontal="center"/>
    </xf>
    <xf numFmtId="49" fontId="9" fillId="33" borderId="0" xfId="1" applyNumberFormat="1" applyFill="1" applyAlignment="1">
      <alignment horizontal="center"/>
    </xf>
    <xf numFmtId="0" fontId="12" fillId="0" borderId="1" xfId="1" applyFont="1" applyBorder="1" applyAlignment="1">
      <alignment vertical="center"/>
    </xf>
    <xf numFmtId="0" fontId="38" fillId="0" borderId="0" xfId="1" applyFont="1"/>
    <xf numFmtId="0" fontId="38" fillId="0" borderId="0" xfId="1" applyFont="1" applyAlignment="1">
      <alignment horizontal="center"/>
    </xf>
    <xf numFmtId="0" fontId="38" fillId="33" borderId="0" xfId="1" applyFont="1" applyFill="1" applyAlignment="1">
      <alignment horizontal="center"/>
    </xf>
    <xf numFmtId="49" fontId="38" fillId="33" borderId="0" xfId="1" applyNumberFormat="1" applyFont="1" applyFill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33" borderId="1" xfId="0" applyFont="1" applyFill="1" applyBorder="1" applyAlignment="1">
      <alignment horizontal="center" vertical="center"/>
    </xf>
    <xf numFmtId="2" fontId="44" fillId="33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Border="1" applyAlignment="1">
      <alignment horizontal="center" vertical="center"/>
    </xf>
    <xf numFmtId="3" fontId="44" fillId="0" borderId="1" xfId="0" applyNumberFormat="1" applyFont="1" applyBorder="1" applyAlignment="1">
      <alignment horizontal="center" vertical="center"/>
    </xf>
    <xf numFmtId="0" fontId="41" fillId="33" borderId="2" xfId="1" applyFont="1" applyFill="1" applyBorder="1" applyAlignment="1">
      <alignment horizontal="center" vertical="center" wrapText="1"/>
    </xf>
    <xf numFmtId="49" fontId="41" fillId="33" borderId="2" xfId="1" applyNumberFormat="1" applyFont="1" applyFill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/>
    </xf>
    <xf numFmtId="0" fontId="41" fillId="33" borderId="1" xfId="1" applyFont="1" applyFill="1" applyBorder="1" applyAlignment="1">
      <alignment horizontal="center" vertical="center"/>
    </xf>
    <xf numFmtId="0" fontId="38" fillId="0" borderId="0" xfId="1" applyFont="1" applyAlignment="1">
      <alignment horizontal="left" vertical="center" wrapText="1"/>
    </xf>
    <xf numFmtId="0" fontId="43" fillId="0" borderId="7" xfId="0" applyFont="1" applyBorder="1" applyAlignment="1">
      <alignment horizontal="center" vertical="center" wrapText="1"/>
    </xf>
    <xf numFmtId="0" fontId="41" fillId="0" borderId="2" xfId="1" applyFont="1" applyBorder="1" applyAlignment="1">
      <alignment horizontal="center" vertical="center" wrapText="1"/>
    </xf>
    <xf numFmtId="0" fontId="37" fillId="0" borderId="0" xfId="1" applyFont="1" applyAlignment="1">
      <alignment horizontal="center" vertical="center"/>
    </xf>
    <xf numFmtId="0" fontId="38" fillId="0" borderId="24" xfId="0" applyFont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center" vertical="center"/>
    </xf>
    <xf numFmtId="4" fontId="42" fillId="33" borderId="1" xfId="0" applyNumberFormat="1" applyFont="1" applyFill="1" applyBorder="1" applyAlignment="1">
      <alignment horizontal="center" vertical="center" wrapText="1"/>
    </xf>
    <xf numFmtId="0" fontId="49" fillId="0" borderId="0" xfId="1" applyFont="1"/>
    <xf numFmtId="0" fontId="50" fillId="0" borderId="0" xfId="0" applyFont="1" applyAlignment="1">
      <alignment horizontal="left" vertical="center" wrapText="1"/>
    </xf>
    <xf numFmtId="0" fontId="51" fillId="0" borderId="0" xfId="1" applyFont="1"/>
    <xf numFmtId="0" fontId="51" fillId="0" borderId="0" xfId="1" applyFont="1" applyAlignment="1">
      <alignment horizontal="center"/>
    </xf>
    <xf numFmtId="0" fontId="52" fillId="0" borderId="2" xfId="0" applyFont="1" applyBorder="1" applyAlignment="1">
      <alignment horizontal="center" vertical="center" wrapText="1"/>
    </xf>
    <xf numFmtId="49" fontId="49" fillId="0" borderId="0" xfId="1" applyNumberFormat="1" applyFont="1" applyAlignment="1">
      <alignment vertical="center"/>
    </xf>
    <xf numFmtId="0" fontId="49" fillId="0" borderId="0" xfId="1" applyFont="1" applyAlignment="1">
      <alignment horizontal="center"/>
    </xf>
    <xf numFmtId="0" fontId="49" fillId="0" borderId="0" xfId="1" applyFont="1" applyAlignment="1">
      <alignment horizontal="center" vertical="center"/>
    </xf>
    <xf numFmtId="3" fontId="49" fillId="0" borderId="0" xfId="1" applyNumberFormat="1" applyFont="1" applyAlignment="1">
      <alignment horizontal="center"/>
    </xf>
    <xf numFmtId="0" fontId="53" fillId="0" borderId="0" xfId="1" applyFont="1" applyAlignment="1">
      <alignment horizontal="center" vertical="center"/>
    </xf>
    <xf numFmtId="49" fontId="53" fillId="0" borderId="0" xfId="1" applyNumberFormat="1" applyFont="1" applyAlignment="1">
      <alignment horizontal="center" vertical="center"/>
    </xf>
    <xf numFmtId="49" fontId="54" fillId="0" borderId="1" xfId="1" applyNumberFormat="1" applyFont="1" applyBorder="1" applyAlignment="1">
      <alignment horizontal="center" vertical="center"/>
    </xf>
    <xf numFmtId="0" fontId="54" fillId="0" borderId="1" xfId="1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/>
    </xf>
    <xf numFmtId="3" fontId="50" fillId="0" borderId="1" xfId="0" applyNumberFormat="1" applyFont="1" applyBorder="1" applyAlignment="1">
      <alignment horizontal="center" vertical="center" wrapText="1"/>
    </xf>
    <xf numFmtId="0" fontId="49" fillId="0" borderId="0" xfId="0" applyFont="1"/>
    <xf numFmtId="3" fontId="50" fillId="0" borderId="1" xfId="70" applyNumberFormat="1" applyFont="1" applyFill="1" applyBorder="1" applyAlignment="1">
      <alignment horizontal="center" vertical="center" wrapText="1"/>
    </xf>
    <xf numFmtId="3" fontId="50" fillId="0" borderId="1" xfId="70" applyNumberFormat="1" applyFont="1" applyFill="1" applyBorder="1" applyAlignment="1">
      <alignment horizontal="right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 wrapText="1"/>
    </xf>
    <xf numFmtId="3" fontId="52" fillId="0" borderId="1" xfId="70" applyNumberFormat="1" applyFont="1" applyFill="1" applyBorder="1" applyAlignment="1">
      <alignment horizontal="right" vertical="center" wrapText="1"/>
    </xf>
    <xf numFmtId="168" fontId="52" fillId="0" borderId="1" xfId="68" applyNumberFormat="1" applyFont="1" applyBorder="1" applyAlignment="1">
      <alignment horizontal="left" vertical="center" wrapText="1"/>
    </xf>
    <xf numFmtId="0" fontId="49" fillId="0" borderId="1" xfId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3" fontId="52" fillId="0" borderId="1" xfId="0" applyNumberFormat="1" applyFont="1" applyBorder="1" applyAlignment="1">
      <alignment horizontal="center" vertical="center" wrapText="1"/>
    </xf>
    <xf numFmtId="168" fontId="50" fillId="0" borderId="1" xfId="0" applyNumberFormat="1" applyFont="1" applyBorder="1" applyAlignment="1">
      <alignment horizontal="center" vertical="center" wrapText="1"/>
    </xf>
    <xf numFmtId="172" fontId="50" fillId="0" borderId="1" xfId="0" applyNumberFormat="1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 wrapText="1"/>
    </xf>
    <xf numFmtId="172" fontId="50" fillId="0" borderId="1" xfId="70" applyNumberFormat="1" applyFont="1" applyFill="1" applyBorder="1" applyAlignment="1">
      <alignment horizontal="center" vertical="center" wrapText="1"/>
    </xf>
    <xf numFmtId="0" fontId="52" fillId="33" borderId="1" xfId="0" applyFont="1" applyFill="1" applyBorder="1" applyAlignment="1">
      <alignment horizontal="center" vertical="center" wrapText="1"/>
    </xf>
    <xf numFmtId="3" fontId="52" fillId="0" borderId="27" xfId="70" applyNumberFormat="1" applyFont="1" applyFill="1" applyBorder="1" applyAlignment="1">
      <alignment horizontal="right" vertical="center" wrapText="1"/>
    </xf>
    <xf numFmtId="0" fontId="49" fillId="0" borderId="1" xfId="1" applyFont="1" applyBorder="1" applyAlignment="1">
      <alignment horizontal="center"/>
    </xf>
    <xf numFmtId="3" fontId="48" fillId="0" borderId="1" xfId="1" applyNumberFormat="1" applyFont="1" applyBorder="1" applyAlignment="1">
      <alignment horizontal="right" vertical="center"/>
    </xf>
    <xf numFmtId="3" fontId="48" fillId="0" borderId="1" xfId="1" applyNumberFormat="1" applyFont="1" applyBorder="1" applyAlignment="1">
      <alignment horizontal="center" vertical="center"/>
    </xf>
    <xf numFmtId="3" fontId="50" fillId="0" borderId="27" xfId="70" applyNumberFormat="1" applyFont="1" applyFill="1" applyBorder="1" applyAlignment="1">
      <alignment horizontal="right" vertical="center" wrapText="1"/>
    </xf>
    <xf numFmtId="3" fontId="52" fillId="0" borderId="27" xfId="70" applyNumberFormat="1" applyFont="1" applyFill="1" applyBorder="1" applyAlignment="1">
      <alignment horizontal="center" vertical="center" wrapText="1"/>
    </xf>
    <xf numFmtId="3" fontId="50" fillId="0" borderId="27" xfId="70" applyNumberFormat="1" applyFont="1" applyFill="1" applyBorder="1" applyAlignment="1">
      <alignment horizontal="center" vertical="center" wrapText="1"/>
    </xf>
    <xf numFmtId="0" fontId="49" fillId="0" borderId="2" xfId="1" applyFont="1" applyBorder="1" applyAlignment="1">
      <alignment horizontal="center" vertical="center"/>
    </xf>
    <xf numFmtId="0" fontId="49" fillId="0" borderId="1" xfId="1" applyFont="1" applyBorder="1"/>
    <xf numFmtId="49" fontId="49" fillId="0" borderId="7" xfId="1" applyNumberFormat="1" applyFont="1" applyBorder="1" applyAlignment="1">
      <alignment vertical="center"/>
    </xf>
    <xf numFmtId="0" fontId="48" fillId="0" borderId="0" xfId="1" applyFont="1" applyAlignment="1">
      <alignment horizontal="center"/>
    </xf>
    <xf numFmtId="0" fontId="55" fillId="0" borderId="0" xfId="0" applyFont="1" applyAlignment="1">
      <alignment horizontal="left" vertical="center" wrapText="1"/>
    </xf>
    <xf numFmtId="0" fontId="49" fillId="0" borderId="0" xfId="1" applyFont="1" applyAlignment="1">
      <alignment horizontal="right" vertical="top" wrapText="1"/>
    </xf>
    <xf numFmtId="168" fontId="56" fillId="0" borderId="1" xfId="68" applyNumberFormat="1" applyFont="1" applyBorder="1" applyAlignment="1">
      <alignment horizontal="left" vertical="center" wrapText="1"/>
    </xf>
    <xf numFmtId="168" fontId="57" fillId="0" borderId="1" xfId="68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0" fontId="57" fillId="0" borderId="2" xfId="0" applyFont="1" applyBorder="1" applyAlignment="1">
      <alignment vertical="center" wrapText="1"/>
    </xf>
    <xf numFmtId="0" fontId="57" fillId="0" borderId="2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27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/>
    </xf>
    <xf numFmtId="168" fontId="57" fillId="0" borderId="27" xfId="0" applyNumberFormat="1" applyFont="1" applyBorder="1" applyAlignment="1">
      <alignment horizontal="left" vertical="center" wrapText="1"/>
    </xf>
    <xf numFmtId="0" fontId="57" fillId="0" borderId="1" xfId="76" applyFont="1" applyBorder="1" applyAlignment="1">
      <alignment horizontal="left" vertical="center" wrapText="1"/>
    </xf>
    <xf numFmtId="0" fontId="56" fillId="0" borderId="2" xfId="0" applyFont="1" applyBorder="1" applyAlignment="1">
      <alignment horizontal="left" vertical="center" wrapText="1"/>
    </xf>
    <xf numFmtId="0" fontId="57" fillId="0" borderId="24" xfId="0" applyFont="1" applyBorder="1" applyAlignment="1">
      <alignment horizontal="left" vertical="center" wrapText="1"/>
    </xf>
    <xf numFmtId="0" fontId="56" fillId="0" borderId="27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center" vertical="center" wrapText="1"/>
    </xf>
    <xf numFmtId="172" fontId="57" fillId="0" borderId="1" xfId="0" applyNumberFormat="1" applyFont="1" applyBorder="1" applyAlignment="1">
      <alignment horizontal="center" vertical="center" wrapText="1"/>
    </xf>
    <xf numFmtId="172" fontId="57" fillId="0" borderId="2" xfId="0" applyNumberFormat="1" applyFont="1" applyBorder="1" applyAlignment="1">
      <alignment horizontal="center" vertical="center" wrapText="1"/>
    </xf>
    <xf numFmtId="172" fontId="57" fillId="0" borderId="1" xfId="70" applyNumberFormat="1" applyFont="1" applyFill="1" applyBorder="1" applyAlignment="1">
      <alignment horizontal="center" vertical="center" wrapText="1"/>
    </xf>
    <xf numFmtId="2" fontId="57" fillId="0" borderId="1" xfId="0" applyNumberFormat="1" applyFont="1" applyBorder="1" applyAlignment="1">
      <alignment horizontal="center" vertical="center" wrapText="1"/>
    </xf>
    <xf numFmtId="0" fontId="57" fillId="0" borderId="27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172" fontId="50" fillId="33" borderId="1" xfId="70" applyNumberFormat="1" applyFont="1" applyFill="1" applyBorder="1" applyAlignment="1">
      <alignment horizontal="center" vertical="center" wrapText="1"/>
    </xf>
    <xf numFmtId="0" fontId="50" fillId="33" borderId="1" xfId="0" applyFont="1" applyFill="1" applyBorder="1" applyAlignment="1">
      <alignment horizontal="center" vertical="center" wrapText="1"/>
    </xf>
    <xf numFmtId="49" fontId="50" fillId="0" borderId="24" xfId="0" applyNumberFormat="1" applyFont="1" applyBorder="1" applyAlignment="1">
      <alignment horizontal="center" vertical="center" wrapText="1"/>
    </xf>
    <xf numFmtId="49" fontId="49" fillId="0" borderId="0" xfId="1" applyNumberFormat="1" applyFont="1" applyAlignment="1">
      <alignment horizontal="center"/>
    </xf>
    <xf numFmtId="0" fontId="54" fillId="0" borderId="2" xfId="1" applyFont="1" applyBorder="1" applyAlignment="1">
      <alignment horizontal="center" vertical="center" wrapText="1"/>
    </xf>
    <xf numFmtId="0" fontId="48" fillId="0" borderId="1" xfId="1" applyFont="1" applyBorder="1" applyAlignment="1">
      <alignment horizontal="center"/>
    </xf>
    <xf numFmtId="49" fontId="54" fillId="0" borderId="2" xfId="1" applyNumberFormat="1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top" wrapText="1"/>
    </xf>
    <xf numFmtId="4" fontId="50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/>
    </xf>
    <xf numFmtId="168" fontId="52" fillId="0" borderId="1" xfId="0" applyNumberFormat="1" applyFont="1" applyBorder="1" applyAlignment="1">
      <alignment horizontal="center" vertical="center" wrapText="1"/>
    </xf>
    <xf numFmtId="0" fontId="48" fillId="0" borderId="1" xfId="1" applyFont="1" applyBorder="1" applyAlignment="1">
      <alignment horizontal="center" vertical="center"/>
    </xf>
    <xf numFmtId="49" fontId="49" fillId="0" borderId="1" xfId="1" applyNumberFormat="1" applyFont="1" applyBorder="1" applyAlignment="1">
      <alignment horizontal="center"/>
    </xf>
    <xf numFmtId="0" fontId="48" fillId="0" borderId="27" xfId="1" applyFont="1" applyBorder="1" applyAlignment="1">
      <alignment horizontal="center" vertical="center"/>
    </xf>
    <xf numFmtId="0" fontId="49" fillId="0" borderId="27" xfId="1" applyFont="1" applyBorder="1" applyAlignment="1">
      <alignment horizontal="center" vertical="center"/>
    </xf>
    <xf numFmtId="49" fontId="48" fillId="0" borderId="27" xfId="1" applyNumberFormat="1" applyFont="1" applyBorder="1" applyAlignment="1">
      <alignment horizontal="center" vertical="center"/>
    </xf>
    <xf numFmtId="1" fontId="48" fillId="0" borderId="1" xfId="1" applyNumberFormat="1" applyFont="1" applyBorder="1" applyAlignment="1">
      <alignment horizontal="center" vertical="center"/>
    </xf>
    <xf numFmtId="3" fontId="48" fillId="0" borderId="1" xfId="1" applyNumberFormat="1" applyFont="1" applyBorder="1" applyAlignment="1">
      <alignment horizontal="center"/>
    </xf>
    <xf numFmtId="49" fontId="48" fillId="0" borderId="0" xfId="1" applyNumberFormat="1" applyFont="1" applyAlignment="1">
      <alignment horizontal="center"/>
    </xf>
    <xf numFmtId="3" fontId="57" fillId="0" borderId="27" xfId="70" applyNumberFormat="1" applyFont="1" applyFill="1" applyBorder="1" applyAlignment="1">
      <alignment horizontal="center" vertical="center" wrapText="1"/>
    </xf>
    <xf numFmtId="3" fontId="56" fillId="0" borderId="27" xfId="70" applyNumberFormat="1" applyFont="1" applyFill="1" applyBorder="1" applyAlignment="1">
      <alignment horizontal="center" vertical="center" wrapText="1"/>
    </xf>
    <xf numFmtId="172" fontId="56" fillId="0" borderId="1" xfId="0" applyNumberFormat="1" applyFont="1" applyBorder="1" applyAlignment="1">
      <alignment horizontal="center" vertical="center" wrapText="1"/>
    </xf>
    <xf numFmtId="3" fontId="57" fillId="0" borderId="1" xfId="70" applyNumberFormat="1" applyFont="1" applyFill="1" applyBorder="1" applyAlignment="1">
      <alignment horizontal="center" vertical="center" wrapText="1"/>
    </xf>
    <xf numFmtId="3" fontId="56" fillId="0" borderId="1" xfId="70" applyNumberFormat="1" applyFont="1" applyFill="1" applyBorder="1" applyAlignment="1">
      <alignment horizontal="center" vertical="center" wrapText="1"/>
    </xf>
    <xf numFmtId="3" fontId="57" fillId="0" borderId="25" xfId="0" applyNumberFormat="1" applyFont="1" applyBorder="1" applyAlignment="1">
      <alignment horizontal="center" vertical="center"/>
    </xf>
    <xf numFmtId="3" fontId="57" fillId="0" borderId="1" xfId="0" applyNumberFormat="1" applyFont="1" applyBorder="1" applyAlignment="1">
      <alignment horizontal="center" vertical="center"/>
    </xf>
    <xf numFmtId="3" fontId="57" fillId="0" borderId="25" xfId="0" applyNumberFormat="1" applyFont="1" applyBorder="1" applyAlignment="1">
      <alignment horizontal="center"/>
    </xf>
    <xf numFmtId="3" fontId="57" fillId="0" borderId="27" xfId="0" applyNumberFormat="1" applyFont="1" applyBorder="1" applyAlignment="1">
      <alignment horizontal="center" vertical="center" wrapText="1"/>
    </xf>
    <xf numFmtId="3" fontId="56" fillId="0" borderId="25" xfId="0" applyNumberFormat="1" applyFont="1" applyBorder="1" applyAlignment="1">
      <alignment horizontal="center" vertical="center"/>
    </xf>
    <xf numFmtId="3" fontId="48" fillId="0" borderId="0" xfId="1" applyNumberFormat="1" applyFont="1" applyAlignment="1">
      <alignment horizontal="center"/>
    </xf>
    <xf numFmtId="3" fontId="56" fillId="0" borderId="27" xfId="0" applyNumberFormat="1" applyFont="1" applyBorder="1" applyAlignment="1">
      <alignment horizontal="center" vertical="center" wrapText="1"/>
    </xf>
    <xf numFmtId="3" fontId="57" fillId="0" borderId="28" xfId="70" applyNumberFormat="1" applyFont="1" applyFill="1" applyBorder="1" applyAlignment="1">
      <alignment horizontal="center" vertical="center" wrapText="1"/>
    </xf>
    <xf numFmtId="3" fontId="57" fillId="0" borderId="1" xfId="0" applyNumberFormat="1" applyFont="1" applyBorder="1" applyAlignment="1">
      <alignment horizontal="center" vertical="center" wrapText="1"/>
    </xf>
    <xf numFmtId="3" fontId="56" fillId="0" borderId="1" xfId="0" applyNumberFormat="1" applyFont="1" applyBorder="1" applyAlignment="1">
      <alignment horizontal="center" vertical="center"/>
    </xf>
    <xf numFmtId="3" fontId="51" fillId="0" borderId="0" xfId="1" applyNumberFormat="1" applyFont="1" applyAlignment="1">
      <alignment horizontal="center"/>
    </xf>
    <xf numFmtId="3" fontId="49" fillId="0" borderId="1" xfId="1" applyNumberFormat="1" applyFont="1" applyBorder="1" applyAlignment="1">
      <alignment horizontal="center" vertical="center"/>
    </xf>
    <xf numFmtId="0" fontId="62" fillId="0" borderId="0" xfId="0" applyFont="1"/>
    <xf numFmtId="0" fontId="62" fillId="0" borderId="0" xfId="0" applyFont="1" applyAlignment="1">
      <alignment horizontal="center"/>
    </xf>
    <xf numFmtId="0" fontId="49" fillId="0" borderId="0" xfId="1" applyFont="1" applyAlignment="1">
      <alignment vertical="top" wrapText="1"/>
    </xf>
    <xf numFmtId="0" fontId="63" fillId="0" borderId="0" xfId="1" applyFont="1" applyAlignment="1">
      <alignment horizontal="right" vertical="top" wrapText="1"/>
    </xf>
    <xf numFmtId="0" fontId="63" fillId="0" borderId="0" xfId="1" applyFont="1" applyAlignment="1">
      <alignment horizontal="center"/>
    </xf>
    <xf numFmtId="0" fontId="63" fillId="0" borderId="0" xfId="1" applyFont="1" applyAlignment="1">
      <alignment horizontal="center" vertical="center"/>
    </xf>
    <xf numFmtId="0" fontId="63" fillId="0" borderId="0" xfId="1" applyFont="1" applyAlignment="1">
      <alignment horizontal="right" vertical="center"/>
    </xf>
    <xf numFmtId="0" fontId="64" fillId="0" borderId="1" xfId="1" applyFont="1" applyBorder="1" applyAlignment="1">
      <alignment horizontal="center" vertical="center" wrapText="1"/>
    </xf>
    <xf numFmtId="49" fontId="64" fillId="0" borderId="1" xfId="1" applyNumberFormat="1" applyFont="1" applyBorder="1" applyAlignment="1">
      <alignment horizontal="center" vertical="center" wrapText="1"/>
    </xf>
    <xf numFmtId="168" fontId="55" fillId="0" borderId="1" xfId="68" applyNumberFormat="1" applyFont="1" applyBorder="1" applyAlignment="1">
      <alignment horizontal="left" vertical="center" wrapText="1"/>
    </xf>
    <xf numFmtId="0" fontId="57" fillId="0" borderId="1" xfId="76" applyFont="1" applyBorder="1" applyAlignment="1">
      <alignment horizontal="left" vertical="center"/>
    </xf>
    <xf numFmtId="168" fontId="57" fillId="0" borderId="27" xfId="68" applyNumberFormat="1" applyFont="1" applyBorder="1" applyAlignment="1">
      <alignment horizontal="left" vertical="center" wrapText="1"/>
    </xf>
    <xf numFmtId="49" fontId="57" fillId="0" borderId="27" xfId="0" applyNumberFormat="1" applyFont="1" applyBorder="1" applyAlignment="1">
      <alignment horizontal="left" vertical="center" wrapText="1"/>
    </xf>
    <xf numFmtId="168" fontId="57" fillId="0" borderId="2" xfId="68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0" fontId="57" fillId="0" borderId="27" xfId="0" applyFont="1" applyBorder="1" applyAlignment="1">
      <alignment horizontal="left" vertical="center"/>
    </xf>
    <xf numFmtId="168" fontId="57" fillId="0" borderId="1" xfId="68" applyNumberFormat="1" applyFont="1" applyBorder="1" applyAlignment="1">
      <alignment vertical="center" wrapText="1"/>
    </xf>
    <xf numFmtId="0" fontId="57" fillId="0" borderId="1" xfId="23" applyFont="1" applyFill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/>
    </xf>
    <xf numFmtId="2" fontId="57" fillId="0" borderId="27" xfId="0" applyNumberFormat="1" applyFont="1" applyBorder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4" fontId="52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52" fillId="0" borderId="1" xfId="1" applyFont="1" applyBorder="1" applyAlignment="1">
      <alignment horizontal="center" vertical="center"/>
    </xf>
    <xf numFmtId="173" fontId="52" fillId="0" borderId="1" xfId="0" applyNumberFormat="1" applyFont="1" applyBorder="1" applyAlignment="1">
      <alignment horizontal="center" vertical="center" wrapText="1"/>
    </xf>
    <xf numFmtId="173" fontId="49" fillId="0" borderId="1" xfId="1" applyNumberFormat="1" applyFont="1" applyBorder="1" applyAlignment="1">
      <alignment horizontal="center" vertical="center"/>
    </xf>
    <xf numFmtId="1" fontId="49" fillId="0" borderId="1" xfId="1" applyNumberFormat="1" applyFont="1" applyBorder="1" applyAlignment="1">
      <alignment horizontal="center" vertical="center"/>
    </xf>
    <xf numFmtId="3" fontId="49" fillId="0" borderId="1" xfId="1" applyNumberFormat="1" applyFont="1" applyBorder="1" applyAlignment="1">
      <alignment horizontal="center"/>
    </xf>
    <xf numFmtId="168" fontId="49" fillId="0" borderId="1" xfId="0" applyNumberFormat="1" applyFont="1" applyBorder="1" applyAlignment="1">
      <alignment horizontal="center" vertical="center"/>
    </xf>
    <xf numFmtId="3" fontId="56" fillId="0" borderId="1" xfId="0" applyNumberFormat="1" applyFont="1" applyBorder="1" applyAlignment="1">
      <alignment horizontal="center" vertical="center" wrapText="1"/>
    </xf>
    <xf numFmtId="0" fontId="66" fillId="0" borderId="0" xfId="1" applyFont="1"/>
    <xf numFmtId="49" fontId="51" fillId="0" borderId="0" xfId="1" applyNumberFormat="1" applyFont="1" applyAlignment="1">
      <alignment vertical="center"/>
    </xf>
    <xf numFmtId="0" fontId="51" fillId="0" borderId="0" xfId="1" applyFont="1" applyAlignment="1">
      <alignment horizontal="center" vertical="center"/>
    </xf>
    <xf numFmtId="49" fontId="51" fillId="0" borderId="0" xfId="1" applyNumberFormat="1" applyFont="1" applyAlignment="1">
      <alignment horizontal="center"/>
    </xf>
    <xf numFmtId="0" fontId="51" fillId="0" borderId="0" xfId="1" applyFont="1" applyAlignment="1">
      <alignment horizontal="right" vertical="top" wrapText="1"/>
    </xf>
    <xf numFmtId="0" fontId="70" fillId="0" borderId="0" xfId="0" applyFont="1" applyAlignment="1">
      <alignment horizontal="left" vertical="center" wrapText="1"/>
    </xf>
    <xf numFmtId="0" fontId="71" fillId="0" borderId="0" xfId="1" applyFont="1" applyAlignment="1">
      <alignment vertical="center"/>
    </xf>
    <xf numFmtId="0" fontId="63" fillId="0" borderId="0" xfId="1" applyFont="1"/>
    <xf numFmtId="0" fontId="71" fillId="0" borderId="0" xfId="1" applyFont="1"/>
    <xf numFmtId="0" fontId="71" fillId="0" borderId="0" xfId="1" applyFont="1" applyAlignment="1">
      <alignment horizontal="center"/>
    </xf>
    <xf numFmtId="0" fontId="38" fillId="0" borderId="0" xfId="1" applyFont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41" fillId="33" borderId="5" xfId="1" applyFont="1" applyFill="1" applyBorder="1" applyAlignment="1">
      <alignment horizontal="center" vertical="center" wrapText="1"/>
    </xf>
    <xf numFmtId="0" fontId="41" fillId="33" borderId="6" xfId="1" applyFont="1" applyFill="1" applyBorder="1" applyAlignment="1">
      <alignment horizontal="center" vertical="center" wrapText="1"/>
    </xf>
    <xf numFmtId="0" fontId="41" fillId="33" borderId="7" xfId="1" applyFont="1" applyFill="1" applyBorder="1" applyAlignment="1">
      <alignment horizontal="center" vertical="center" wrapText="1"/>
    </xf>
    <xf numFmtId="0" fontId="41" fillId="33" borderId="8" xfId="1" applyFont="1" applyFill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1" fillId="0" borderId="6" xfId="1" applyFont="1" applyBorder="1" applyAlignment="1">
      <alignment horizontal="center" vertical="center" wrapText="1"/>
    </xf>
    <xf numFmtId="0" fontId="41" fillId="0" borderId="7" xfId="1" applyFont="1" applyBorder="1" applyAlignment="1">
      <alignment horizontal="center" vertical="center" wrapText="1"/>
    </xf>
    <xf numFmtId="0" fontId="41" fillId="0" borderId="8" xfId="1" applyFont="1" applyBorder="1" applyAlignment="1">
      <alignment horizontal="center" vertical="center" wrapText="1"/>
    </xf>
    <xf numFmtId="0" fontId="41" fillId="0" borderId="2" xfId="1" applyFont="1" applyBorder="1" applyAlignment="1">
      <alignment horizontal="center" vertical="center" wrapText="1"/>
    </xf>
    <xf numFmtId="0" fontId="41" fillId="0" borderId="24" xfId="1" applyFont="1" applyBorder="1" applyAlignment="1">
      <alignment horizontal="center" vertical="center" wrapText="1"/>
    </xf>
    <xf numFmtId="0" fontId="41" fillId="0" borderId="3" xfId="1" applyFont="1" applyBorder="1" applyAlignment="1">
      <alignment horizontal="center" vertical="center" wrapText="1"/>
    </xf>
    <xf numFmtId="0" fontId="41" fillId="0" borderId="27" xfId="1" applyFont="1" applyBorder="1" applyAlignment="1">
      <alignment horizontal="center" vertical="center" wrapText="1"/>
    </xf>
    <xf numFmtId="0" fontId="41" fillId="0" borderId="28" xfId="1" applyFont="1" applyBorder="1" applyAlignment="1">
      <alignment horizontal="center" vertical="center" wrapText="1"/>
    </xf>
    <xf numFmtId="0" fontId="41" fillId="0" borderId="25" xfId="1" applyFont="1" applyBorder="1" applyAlignment="1">
      <alignment horizontal="center" vertical="center" wrapText="1"/>
    </xf>
    <xf numFmtId="0" fontId="41" fillId="0" borderId="11" xfId="1" applyFont="1" applyBorder="1" applyAlignment="1">
      <alignment horizontal="center" vertical="center" wrapText="1"/>
    </xf>
    <xf numFmtId="0" fontId="41" fillId="0" borderId="12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41" fillId="0" borderId="4" xfId="1" applyFont="1" applyBorder="1" applyAlignment="1">
      <alignment horizontal="center" vertical="center" wrapText="1"/>
    </xf>
    <xf numFmtId="0" fontId="41" fillId="0" borderId="10" xfId="1" applyFont="1" applyBorder="1" applyAlignment="1">
      <alignment horizontal="center" vertical="center" wrapText="1"/>
    </xf>
    <xf numFmtId="0" fontId="41" fillId="0" borderId="29" xfId="1" applyFont="1" applyBorder="1" applyAlignment="1">
      <alignment horizontal="center" vertical="center" wrapText="1"/>
    </xf>
    <xf numFmtId="0" fontId="41" fillId="0" borderId="30" xfId="1" applyFont="1" applyBorder="1" applyAlignment="1">
      <alignment horizontal="center" vertical="center" wrapText="1"/>
    </xf>
    <xf numFmtId="0" fontId="41" fillId="0" borderId="31" xfId="1" applyFont="1" applyBorder="1" applyAlignment="1">
      <alignment horizontal="center" vertical="center" wrapText="1"/>
    </xf>
    <xf numFmtId="0" fontId="12" fillId="0" borderId="0" xfId="1" applyFont="1" applyAlignment="1">
      <alignment horizontal="right" vertical="top" wrapText="1"/>
    </xf>
    <xf numFmtId="0" fontId="12" fillId="0" borderId="0" xfId="1" applyFont="1" applyAlignment="1">
      <alignment horizontal="right" vertical="center"/>
    </xf>
    <xf numFmtId="0" fontId="35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41" fillId="0" borderId="9" xfId="1" applyFont="1" applyBorder="1" applyAlignment="1">
      <alignment horizontal="center" vertical="center" wrapText="1"/>
    </xf>
    <xf numFmtId="0" fontId="41" fillId="0" borderId="14" xfId="1" applyFont="1" applyBorder="1" applyAlignment="1">
      <alignment horizontal="center" vertical="center" wrapText="1"/>
    </xf>
    <xf numFmtId="0" fontId="41" fillId="0" borderId="32" xfId="1" applyFont="1" applyBorder="1" applyAlignment="1">
      <alignment horizontal="center" vertical="center" wrapText="1"/>
    </xf>
    <xf numFmtId="49" fontId="52" fillId="0" borderId="2" xfId="0" applyNumberFormat="1" applyFont="1" applyBorder="1" applyAlignment="1">
      <alignment horizontal="center" vertical="center" wrapText="1"/>
    </xf>
    <xf numFmtId="49" fontId="52" fillId="0" borderId="3" xfId="0" applyNumberFormat="1" applyFont="1" applyBorder="1" applyAlignment="1">
      <alignment horizontal="center" vertical="center" wrapText="1"/>
    </xf>
    <xf numFmtId="49" fontId="52" fillId="0" borderId="24" xfId="0" applyNumberFormat="1" applyFont="1" applyBorder="1" applyAlignment="1">
      <alignment horizontal="center" vertical="center" wrapText="1"/>
    </xf>
    <xf numFmtId="172" fontId="57" fillId="0" borderId="1" xfId="70" applyNumberFormat="1" applyFont="1" applyFill="1" applyBorder="1" applyAlignment="1">
      <alignment horizontal="center" vertical="center" wrapText="1"/>
    </xf>
    <xf numFmtId="172" fontId="57" fillId="0" borderId="1" xfId="0" applyNumberFormat="1" applyFont="1" applyBorder="1" applyAlignment="1">
      <alignment horizontal="center" vertical="center" wrapText="1"/>
    </xf>
    <xf numFmtId="0" fontId="55" fillId="0" borderId="33" xfId="0" applyFont="1" applyBorder="1" applyAlignment="1">
      <alignment horizontal="left" vertical="center" wrapText="1"/>
    </xf>
    <xf numFmtId="0" fontId="70" fillId="0" borderId="0" xfId="0" applyFont="1" applyAlignment="1">
      <alignment horizontal="left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172" fontId="57" fillId="0" borderId="2" xfId="0" applyNumberFormat="1" applyFont="1" applyBorder="1" applyAlignment="1">
      <alignment horizontal="center" vertical="center" wrapText="1"/>
    </xf>
    <xf numFmtId="172" fontId="57" fillId="0" borderId="3" xfId="0" applyNumberFormat="1" applyFont="1" applyBorder="1" applyAlignment="1">
      <alignment horizontal="center" vertical="center" wrapText="1"/>
    </xf>
    <xf numFmtId="172" fontId="57" fillId="0" borderId="24" xfId="0" applyNumberFormat="1" applyFont="1" applyBorder="1" applyAlignment="1">
      <alignment horizontal="center" vertical="center" wrapText="1"/>
    </xf>
    <xf numFmtId="172" fontId="57" fillId="0" borderId="2" xfId="70" applyNumberFormat="1" applyFont="1" applyFill="1" applyBorder="1" applyAlignment="1">
      <alignment horizontal="center" vertical="center" wrapText="1"/>
    </xf>
    <xf numFmtId="172" fontId="57" fillId="0" borderId="3" xfId="70" applyNumberFormat="1" applyFont="1" applyFill="1" applyBorder="1" applyAlignment="1">
      <alignment horizontal="center" vertical="center" wrapText="1"/>
    </xf>
    <xf numFmtId="172" fontId="57" fillId="0" borderId="24" xfId="70" applyNumberFormat="1" applyFont="1" applyFill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center" wrapText="1"/>
    </xf>
    <xf numFmtId="0" fontId="51" fillId="0" borderId="0" xfId="1" applyFont="1" applyAlignment="1">
      <alignment horizontal="right" vertical="top" wrapText="1"/>
    </xf>
    <xf numFmtId="0" fontId="51" fillId="0" borderId="0" xfId="1" applyFont="1" applyAlignment="1">
      <alignment horizontal="right" vertical="center"/>
    </xf>
    <xf numFmtId="0" fontId="68" fillId="0" borderId="0" xfId="1" applyFont="1" applyAlignment="1">
      <alignment horizontal="center" vertical="center"/>
    </xf>
    <xf numFmtId="0" fontId="67" fillId="0" borderId="0" xfId="1" applyFont="1" applyAlignment="1">
      <alignment horizontal="center" vertical="center"/>
    </xf>
    <xf numFmtId="0" fontId="69" fillId="0" borderId="0" xfId="1" applyFont="1" applyAlignment="1">
      <alignment horizontal="center" vertical="center"/>
    </xf>
    <xf numFmtId="49" fontId="54" fillId="0" borderId="9" xfId="1" applyNumberFormat="1" applyFont="1" applyBorder="1" applyAlignment="1">
      <alignment horizontal="center" vertical="center" wrapText="1"/>
    </xf>
    <xf numFmtId="49" fontId="54" fillId="0" borderId="14" xfId="1" applyNumberFormat="1" applyFont="1" applyBorder="1" applyAlignment="1">
      <alignment horizontal="center" vertical="center" wrapText="1"/>
    </xf>
    <xf numFmtId="49" fontId="54" fillId="0" borderId="32" xfId="1" applyNumberFormat="1" applyFont="1" applyBorder="1" applyAlignment="1">
      <alignment horizontal="center" vertical="center" wrapText="1"/>
    </xf>
    <xf numFmtId="0" fontId="54" fillId="0" borderId="11" xfId="1" applyFont="1" applyBorder="1" applyAlignment="1">
      <alignment horizontal="center" vertical="center" wrapText="1"/>
    </xf>
    <xf numFmtId="0" fontId="54" fillId="0" borderId="12" xfId="1" applyFont="1" applyBorder="1" applyAlignment="1">
      <alignment horizontal="center" vertical="center" wrapText="1"/>
    </xf>
    <xf numFmtId="0" fontId="54" fillId="0" borderId="13" xfId="1" applyFont="1" applyBorder="1" applyAlignment="1">
      <alignment horizontal="center" vertical="center" wrapText="1"/>
    </xf>
    <xf numFmtId="0" fontId="54" fillId="0" borderId="7" xfId="1" applyFont="1" applyBorder="1" applyAlignment="1">
      <alignment horizontal="center" vertical="center" wrapText="1"/>
    </xf>
    <xf numFmtId="0" fontId="54" fillId="0" borderId="4" xfId="1" applyFont="1" applyBorder="1" applyAlignment="1">
      <alignment horizontal="center" vertical="center" wrapText="1"/>
    </xf>
    <xf numFmtId="0" fontId="54" fillId="0" borderId="8" xfId="1" applyFont="1" applyBorder="1" applyAlignment="1">
      <alignment horizontal="center" vertical="center" wrapText="1"/>
    </xf>
    <xf numFmtId="0" fontId="54" fillId="0" borderId="10" xfId="1" applyFont="1" applyBorder="1" applyAlignment="1">
      <alignment horizontal="center" vertical="center" wrapText="1"/>
    </xf>
    <xf numFmtId="0" fontId="54" fillId="0" borderId="3" xfId="1" applyFont="1" applyBorder="1" applyAlignment="1">
      <alignment horizontal="center" vertical="center" wrapText="1"/>
    </xf>
    <xf numFmtId="0" fontId="54" fillId="0" borderId="24" xfId="1" applyFont="1" applyBorder="1" applyAlignment="1">
      <alignment horizontal="center" vertical="center" wrapText="1"/>
    </xf>
    <xf numFmtId="0" fontId="54" fillId="0" borderId="2" xfId="1" applyFont="1" applyBorder="1" applyAlignment="1">
      <alignment horizontal="center" vertical="center" wrapText="1"/>
    </xf>
    <xf numFmtId="0" fontId="54" fillId="0" borderId="29" xfId="1" applyFont="1" applyBorder="1" applyAlignment="1">
      <alignment horizontal="center" vertical="center" wrapText="1"/>
    </xf>
    <xf numFmtId="0" fontId="54" fillId="0" borderId="30" xfId="1" applyFont="1" applyBorder="1" applyAlignment="1">
      <alignment horizontal="center" vertical="center" wrapText="1"/>
    </xf>
    <xf numFmtId="0" fontId="54" fillId="0" borderId="31" xfId="1" applyFont="1" applyBorder="1" applyAlignment="1">
      <alignment horizontal="center" vertical="center" wrapText="1"/>
    </xf>
    <xf numFmtId="0" fontId="54" fillId="0" borderId="5" xfId="1" applyFont="1" applyBorder="1" applyAlignment="1">
      <alignment horizontal="center" vertical="center" wrapText="1"/>
    </xf>
    <xf numFmtId="0" fontId="54" fillId="0" borderId="6" xfId="1" applyFont="1" applyBorder="1" applyAlignment="1">
      <alignment horizontal="center" vertical="center" wrapText="1"/>
    </xf>
    <xf numFmtId="0" fontId="54" fillId="0" borderId="27" xfId="1" applyFont="1" applyBorder="1" applyAlignment="1">
      <alignment horizontal="center" vertical="center" wrapText="1"/>
    </xf>
    <xf numFmtId="0" fontId="54" fillId="0" borderId="25" xfId="1" applyFont="1" applyBorder="1" applyAlignment="1">
      <alignment horizontal="center" vertical="center" wrapText="1"/>
    </xf>
    <xf numFmtId="0" fontId="54" fillId="0" borderId="28" xfId="1" applyFont="1" applyBorder="1" applyAlignment="1">
      <alignment horizontal="center" vertical="center" wrapText="1"/>
    </xf>
    <xf numFmtId="0" fontId="71" fillId="0" borderId="0" xfId="1" applyFont="1" applyAlignment="1">
      <alignment horizontal="left" vertical="center"/>
    </xf>
    <xf numFmtId="0" fontId="59" fillId="0" borderId="0" xfId="1" applyFont="1" applyAlignment="1">
      <alignment horizontal="center" vertical="center"/>
    </xf>
    <xf numFmtId="0" fontId="60" fillId="0" borderId="0" xfId="1" applyFont="1" applyAlignment="1">
      <alignment horizontal="center" vertical="center"/>
    </xf>
    <xf numFmtId="0" fontId="61" fillId="0" borderId="0" xfId="1" applyFont="1" applyAlignment="1">
      <alignment horizontal="center" vertical="center"/>
    </xf>
    <xf numFmtId="0" fontId="64" fillId="0" borderId="35" xfId="1" applyFont="1" applyBorder="1" applyAlignment="1">
      <alignment horizontal="center" vertical="center" wrapText="1"/>
    </xf>
    <xf numFmtId="0" fontId="64" fillId="0" borderId="36" xfId="1" applyFont="1" applyBorder="1" applyAlignment="1">
      <alignment horizontal="center" vertical="center" wrapText="1"/>
    </xf>
    <xf numFmtId="0" fontId="64" fillId="0" borderId="34" xfId="1" applyFont="1" applyBorder="1" applyAlignment="1">
      <alignment horizontal="center" vertical="center" wrapText="1"/>
    </xf>
    <xf numFmtId="0" fontId="64" fillId="0" borderId="1" xfId="1" applyFont="1" applyBorder="1" applyAlignment="1">
      <alignment horizontal="center" vertical="center" wrapText="1"/>
    </xf>
    <xf numFmtId="0" fontId="64" fillId="0" borderId="37" xfId="1" applyFont="1" applyBorder="1" applyAlignment="1">
      <alignment horizontal="center" vertical="center" wrapText="1"/>
    </xf>
    <xf numFmtId="0" fontId="64" fillId="0" borderId="38" xfId="1" applyFont="1" applyBorder="1" applyAlignment="1">
      <alignment horizontal="center" vertical="center" wrapText="1"/>
    </xf>
    <xf numFmtId="0" fontId="65" fillId="0" borderId="1" xfId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63" fillId="0" borderId="0" xfId="1" applyFont="1" applyAlignment="1">
      <alignment horizontal="right" vertical="top" wrapText="1"/>
    </xf>
    <xf numFmtId="0" fontId="58" fillId="0" borderId="0" xfId="0" applyFont="1" applyAlignment="1">
      <alignment horizontal="left" vertical="center" wrapText="1"/>
    </xf>
  </cellXfs>
  <cellStyles count="79">
    <cellStyle name="20% — акцент1" xfId="26" builtinId="30" customBuiltin="1"/>
    <cellStyle name="20% — акцент2" xfId="30" builtinId="34" customBuiltin="1"/>
    <cellStyle name="20% — акцент3" xfId="34" builtinId="38" customBuiltin="1"/>
    <cellStyle name="20% — акцент4" xfId="38" builtinId="42" customBuiltin="1"/>
    <cellStyle name="20% — акцент5" xfId="42" builtinId="46" customBuiltin="1"/>
    <cellStyle name="20% — акцент6" xfId="46" builtinId="50" customBuiltin="1"/>
    <cellStyle name="40% — акцент1" xfId="27" builtinId="31" customBuiltin="1"/>
    <cellStyle name="40% — акцент2" xfId="31" builtinId="35" customBuiltin="1"/>
    <cellStyle name="40% — акцент3" xfId="35" builtinId="39" customBuiltin="1"/>
    <cellStyle name="40% — акцент4" xfId="39" builtinId="43" customBuiltin="1"/>
    <cellStyle name="40% — акцент5" xfId="43" builtinId="47" customBuiltin="1"/>
    <cellStyle name="40% — акцент6" xfId="47" builtinId="51" customBuiltin="1"/>
    <cellStyle name="60% — акцент1" xfId="28" builtinId="32" customBuiltin="1"/>
    <cellStyle name="60% — акцент2" xfId="32" builtinId="36" customBuiltin="1"/>
    <cellStyle name="60% — акцент3" xfId="36" builtinId="40" customBuiltin="1"/>
    <cellStyle name="60% — акцент4" xfId="40" builtinId="44" customBuiltin="1"/>
    <cellStyle name="60% — акцент5" xfId="44" builtinId="48" customBuiltin="1"/>
    <cellStyle name="60% — акцент6" xfId="48" builtinId="52" customBuiltin="1"/>
    <cellStyle name="Comma [0]_irl tel sep5" xfId="55" xr:uid="{00000000-0005-0000-0000-000012000000}"/>
    <cellStyle name="Comma_irl tel sep5" xfId="56" xr:uid="{00000000-0005-0000-0000-000013000000}"/>
    <cellStyle name="Currency [0]_irl tel sep5" xfId="57" xr:uid="{00000000-0005-0000-0000-000014000000}"/>
    <cellStyle name="Currency_irl tel sep5" xfId="58" xr:uid="{00000000-0005-0000-0000-000015000000}"/>
    <cellStyle name="Normal_irl tel sep5" xfId="59" xr:uid="{00000000-0005-0000-0000-000016000000}"/>
    <cellStyle name="normбlnм_laroux" xfId="60" xr:uid="{00000000-0005-0000-0000-000017000000}"/>
    <cellStyle name="Акцент1" xfId="25" builtinId="29" customBuiltin="1"/>
    <cellStyle name="Акцент2" xfId="29" builtinId="33" customBuiltin="1"/>
    <cellStyle name="Акцент3" xfId="33" builtinId="37" customBuiltin="1"/>
    <cellStyle name="Акцент4" xfId="37" builtinId="41" customBuiltin="1"/>
    <cellStyle name="Акцент5" xfId="41" builtinId="45" customBuiltin="1"/>
    <cellStyle name="Акцент6" xfId="45" builtinId="49" customBuiltin="1"/>
    <cellStyle name="Ввод " xfId="17" builtinId="20" customBuiltin="1"/>
    <cellStyle name="Вывод" xfId="18" builtinId="21" customBuiltin="1"/>
    <cellStyle name="Вычисление" xfId="1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24" builtinId="25" customBuiltin="1"/>
    <cellStyle name="Контрольная ячейка" xfId="21" builtinId="23" customBuiltin="1"/>
    <cellStyle name="Название" xfId="9" builtinId="15" customBuiltin="1"/>
    <cellStyle name="Нейтральный" xfId="16" builtinId="28" customBuiltin="1"/>
    <cellStyle name="Обычный" xfId="0" builtinId="0"/>
    <cellStyle name="Обычный 10" xfId="69" xr:uid="{00000000-0005-0000-0000-00002A000000}"/>
    <cellStyle name="Обычный 17 5 2" xfId="6" xr:uid="{00000000-0005-0000-0000-00002B000000}"/>
    <cellStyle name="Обычный 17 5 2 2" xfId="50" xr:uid="{00000000-0005-0000-0000-00002C000000}"/>
    <cellStyle name="Обычный 17 6 2" xfId="8" xr:uid="{00000000-0005-0000-0000-00002D000000}"/>
    <cellStyle name="Обычный 17 6 2 2" xfId="51" xr:uid="{00000000-0005-0000-0000-00002E000000}"/>
    <cellStyle name="Обычный 2" xfId="1" xr:uid="{00000000-0005-0000-0000-00002F000000}"/>
    <cellStyle name="Обычный 2 2" xfId="61" xr:uid="{00000000-0005-0000-0000-000030000000}"/>
    <cellStyle name="Обычный 2 3" xfId="52" xr:uid="{00000000-0005-0000-0000-000031000000}"/>
    <cellStyle name="Обычный 26" xfId="3" xr:uid="{00000000-0005-0000-0000-000032000000}"/>
    <cellStyle name="Обычный 28" xfId="2" xr:uid="{00000000-0005-0000-0000-000033000000}"/>
    <cellStyle name="Обычный 29" xfId="67" xr:uid="{00000000-0005-0000-0000-000034000000}"/>
    <cellStyle name="Обычный 3" xfId="4" xr:uid="{00000000-0005-0000-0000-000035000000}"/>
    <cellStyle name="Обычный 3 2" xfId="62" xr:uid="{00000000-0005-0000-0000-000036000000}"/>
    <cellStyle name="Обычный 30" xfId="73" xr:uid="{00000000-0005-0000-0000-000037000000}"/>
    <cellStyle name="Обычный 33" xfId="74" xr:uid="{00000000-0005-0000-0000-000038000000}"/>
    <cellStyle name="Обычный 34" xfId="7" xr:uid="{00000000-0005-0000-0000-000039000000}"/>
    <cellStyle name="Обычный 36" xfId="75" xr:uid="{00000000-0005-0000-0000-00003A000000}"/>
    <cellStyle name="Обычный 39" xfId="76" xr:uid="{00000000-0005-0000-0000-00003B000000}"/>
    <cellStyle name="Обычный 4" xfId="5" xr:uid="{00000000-0005-0000-0000-00003C000000}"/>
    <cellStyle name="Обычный 4 2" xfId="54" xr:uid="{00000000-0005-0000-0000-00003D000000}"/>
    <cellStyle name="Обычный 40 2 2 2" xfId="68" xr:uid="{00000000-0005-0000-0000-00003E000000}"/>
    <cellStyle name="Обычный 44" xfId="71" xr:uid="{00000000-0005-0000-0000-00003F000000}"/>
    <cellStyle name="Обычный 45" xfId="72" xr:uid="{00000000-0005-0000-0000-000040000000}"/>
    <cellStyle name="Обычный 5" xfId="49" xr:uid="{00000000-0005-0000-0000-000041000000}"/>
    <cellStyle name="Обычный 7" xfId="77" xr:uid="{00000000-0005-0000-0000-000042000000}"/>
    <cellStyle name="Обычный 8" xfId="78" xr:uid="{00000000-0005-0000-0000-000043000000}"/>
    <cellStyle name="Плохой" xfId="15" builtinId="27" customBuiltin="1"/>
    <cellStyle name="Пояснение" xfId="23" builtinId="53" customBuiltin="1"/>
    <cellStyle name="Примечание 2" xfId="63" xr:uid="{00000000-0005-0000-0000-000046000000}"/>
    <cellStyle name="Связанная ячейка" xfId="20" builtinId="24" customBuiltin="1"/>
    <cellStyle name="Стиль 1" xfId="64" xr:uid="{00000000-0005-0000-0000-000048000000}"/>
    <cellStyle name="Текст предупреждения" xfId="22" builtinId="11" customBuiltin="1"/>
    <cellStyle name="Тысячи [0]_Диалог Накладная" xfId="65" xr:uid="{00000000-0005-0000-0000-00004A000000}"/>
    <cellStyle name="Тысячи_Диалог Накладная" xfId="66" xr:uid="{00000000-0005-0000-0000-00004B000000}"/>
    <cellStyle name="Финансовый" xfId="70" builtinId="3"/>
    <cellStyle name="Финансовый 2" xfId="53" xr:uid="{00000000-0005-0000-0000-00004D000000}"/>
    <cellStyle name="Хороший" xfId="14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outlinePr summaryBelow="0"/>
    <pageSetUpPr fitToPage="1"/>
  </sheetPr>
  <dimension ref="A1:AA24"/>
  <sheetViews>
    <sheetView view="pageBreakPreview" topLeftCell="A7" zoomScale="40" zoomScaleNormal="70" zoomScaleSheetLayoutView="40" workbookViewId="0">
      <selection activeCell="C18" sqref="C18"/>
    </sheetView>
  </sheetViews>
  <sheetFormatPr defaultRowHeight="18.75" x14ac:dyDescent="0.3"/>
  <cols>
    <col min="1" max="1" width="8.42578125" style="4" customWidth="1"/>
    <col min="2" max="2" width="15.140625" style="1" customWidth="1"/>
    <col min="3" max="3" width="77.5703125" style="5" customWidth="1"/>
    <col min="4" max="4" width="9.42578125" style="5" customWidth="1"/>
    <col min="5" max="5" width="14.5703125" style="5" customWidth="1"/>
    <col min="6" max="6" width="13.7109375" style="1" customWidth="1"/>
    <col min="7" max="7" width="13.5703125" style="1" customWidth="1"/>
    <col min="8" max="8" width="12.85546875" style="1" customWidth="1"/>
    <col min="9" max="9" width="15.5703125" style="5" customWidth="1"/>
    <col min="10" max="10" width="15.85546875" style="1" customWidth="1"/>
    <col min="11" max="11" width="13.28515625" style="1" customWidth="1"/>
    <col min="12" max="12" width="16.140625" style="6" customWidth="1"/>
    <col min="13" max="13" width="15.28515625" style="1" customWidth="1"/>
    <col min="14" max="14" width="11.42578125" style="1" customWidth="1"/>
    <col min="15" max="15" width="16.7109375" style="1" customWidth="1"/>
    <col min="16" max="16" width="6.5703125" style="1" customWidth="1"/>
    <col min="17" max="17" width="8.85546875" style="1" customWidth="1"/>
    <col min="18" max="18" width="15.28515625" style="29" customWidth="1"/>
    <col min="19" max="19" width="14.140625" style="29" customWidth="1"/>
    <col min="20" max="20" width="12.42578125" style="34" customWidth="1"/>
    <col min="21" max="21" width="12.42578125" style="35" customWidth="1"/>
    <col min="22" max="23" width="9.28515625" style="29" bestFit="1" customWidth="1"/>
    <col min="24" max="25" width="13.140625" style="29" customWidth="1"/>
    <col min="26" max="26" width="62.140625" style="1" customWidth="1"/>
    <col min="27" max="27" width="30.5703125" style="1" customWidth="1"/>
    <col min="28" max="255" width="9.140625" style="1"/>
    <col min="256" max="256" width="1.140625" style="1" customWidth="1"/>
    <col min="257" max="257" width="9.28515625" style="1" bestFit="1" customWidth="1"/>
    <col min="258" max="258" width="14.85546875" style="1" customWidth="1"/>
    <col min="259" max="259" width="16.85546875" style="1" customWidth="1"/>
    <col min="260" max="260" width="10" style="1" customWidth="1"/>
    <col min="261" max="262" width="9.28515625" style="1" bestFit="1" customWidth="1"/>
    <col min="263" max="263" width="14.85546875" style="1" customWidth="1"/>
    <col min="264" max="264" width="11" style="1" customWidth="1"/>
    <col min="265" max="265" width="13.7109375" style="1" customWidth="1"/>
    <col min="266" max="266" width="14.28515625" style="1" customWidth="1"/>
    <col min="267" max="267" width="12.85546875" style="1" customWidth="1"/>
    <col min="268" max="268" width="13.5703125" style="1" customWidth="1"/>
    <col min="269" max="269" width="15.140625" style="1" customWidth="1"/>
    <col min="270" max="270" width="12.42578125" style="1" customWidth="1"/>
    <col min="271" max="271" width="12.5703125" style="1" customWidth="1"/>
    <col min="272" max="272" width="9.28515625" style="1" bestFit="1" customWidth="1"/>
    <col min="273" max="273" width="9.7109375" style="1" customWidth="1"/>
    <col min="274" max="274" width="8.5703125" style="1" customWidth="1"/>
    <col min="275" max="275" width="8.42578125" style="1" customWidth="1"/>
    <col min="276" max="276" width="10" style="1" customWidth="1"/>
    <col min="277" max="277" width="10.140625" style="1" customWidth="1"/>
    <col min="278" max="279" width="9.28515625" style="1" bestFit="1" customWidth="1"/>
    <col min="280" max="280" width="15.5703125" style="1" customWidth="1"/>
    <col min="281" max="281" width="15.28515625" style="1" customWidth="1"/>
    <col min="282" max="282" width="13.42578125" style="1" customWidth="1"/>
    <col min="283" max="283" width="10.85546875" style="1" customWidth="1"/>
    <col min="284" max="511" width="9.140625" style="1"/>
    <col min="512" max="512" width="1.140625" style="1" customWidth="1"/>
    <col min="513" max="513" width="9.28515625" style="1" bestFit="1" customWidth="1"/>
    <col min="514" max="514" width="14.85546875" style="1" customWidth="1"/>
    <col min="515" max="515" width="16.85546875" style="1" customWidth="1"/>
    <col min="516" max="516" width="10" style="1" customWidth="1"/>
    <col min="517" max="518" width="9.28515625" style="1" bestFit="1" customWidth="1"/>
    <col min="519" max="519" width="14.85546875" style="1" customWidth="1"/>
    <col min="520" max="520" width="11" style="1" customWidth="1"/>
    <col min="521" max="521" width="13.7109375" style="1" customWidth="1"/>
    <col min="522" max="522" width="14.28515625" style="1" customWidth="1"/>
    <col min="523" max="523" width="12.85546875" style="1" customWidth="1"/>
    <col min="524" max="524" width="13.5703125" style="1" customWidth="1"/>
    <col min="525" max="525" width="15.140625" style="1" customWidth="1"/>
    <col min="526" max="526" width="12.42578125" style="1" customWidth="1"/>
    <col min="527" max="527" width="12.5703125" style="1" customWidth="1"/>
    <col min="528" max="528" width="9.28515625" style="1" bestFit="1" customWidth="1"/>
    <col min="529" max="529" width="9.7109375" style="1" customWidth="1"/>
    <col min="530" max="530" width="8.5703125" style="1" customWidth="1"/>
    <col min="531" max="531" width="8.42578125" style="1" customWidth="1"/>
    <col min="532" max="532" width="10" style="1" customWidth="1"/>
    <col min="533" max="533" width="10.140625" style="1" customWidth="1"/>
    <col min="534" max="535" width="9.28515625" style="1" bestFit="1" customWidth="1"/>
    <col min="536" max="536" width="15.5703125" style="1" customWidth="1"/>
    <col min="537" max="537" width="15.28515625" style="1" customWidth="1"/>
    <col min="538" max="538" width="13.42578125" style="1" customWidth="1"/>
    <col min="539" max="539" width="10.85546875" style="1" customWidth="1"/>
    <col min="540" max="767" width="9.140625" style="1"/>
    <col min="768" max="768" width="1.140625" style="1" customWidth="1"/>
    <col min="769" max="769" width="9.28515625" style="1" bestFit="1" customWidth="1"/>
    <col min="770" max="770" width="14.85546875" style="1" customWidth="1"/>
    <col min="771" max="771" width="16.85546875" style="1" customWidth="1"/>
    <col min="772" max="772" width="10" style="1" customWidth="1"/>
    <col min="773" max="774" width="9.28515625" style="1" bestFit="1" customWidth="1"/>
    <col min="775" max="775" width="14.85546875" style="1" customWidth="1"/>
    <col min="776" max="776" width="11" style="1" customWidth="1"/>
    <col min="777" max="777" width="13.7109375" style="1" customWidth="1"/>
    <col min="778" max="778" width="14.28515625" style="1" customWidth="1"/>
    <col min="779" max="779" width="12.85546875" style="1" customWidth="1"/>
    <col min="780" max="780" width="13.5703125" style="1" customWidth="1"/>
    <col min="781" max="781" width="15.140625" style="1" customWidth="1"/>
    <col min="782" max="782" width="12.42578125" style="1" customWidth="1"/>
    <col min="783" max="783" width="12.5703125" style="1" customWidth="1"/>
    <col min="784" max="784" width="9.28515625" style="1" bestFit="1" customWidth="1"/>
    <col min="785" max="785" width="9.7109375" style="1" customWidth="1"/>
    <col min="786" max="786" width="8.5703125" style="1" customWidth="1"/>
    <col min="787" max="787" width="8.42578125" style="1" customWidth="1"/>
    <col min="788" max="788" width="10" style="1" customWidth="1"/>
    <col min="789" max="789" width="10.140625" style="1" customWidth="1"/>
    <col min="790" max="791" width="9.28515625" style="1" bestFit="1" customWidth="1"/>
    <col min="792" max="792" width="15.5703125" style="1" customWidth="1"/>
    <col min="793" max="793" width="15.28515625" style="1" customWidth="1"/>
    <col min="794" max="794" width="13.42578125" style="1" customWidth="1"/>
    <col min="795" max="795" width="10.85546875" style="1" customWidth="1"/>
    <col min="796" max="1023" width="9.140625" style="1"/>
    <col min="1024" max="1024" width="1.140625" style="1" customWidth="1"/>
    <col min="1025" max="1025" width="9.28515625" style="1" bestFit="1" customWidth="1"/>
    <col min="1026" max="1026" width="14.85546875" style="1" customWidth="1"/>
    <col min="1027" max="1027" width="16.85546875" style="1" customWidth="1"/>
    <col min="1028" max="1028" width="10" style="1" customWidth="1"/>
    <col min="1029" max="1030" width="9.28515625" style="1" bestFit="1" customWidth="1"/>
    <col min="1031" max="1031" width="14.85546875" style="1" customWidth="1"/>
    <col min="1032" max="1032" width="11" style="1" customWidth="1"/>
    <col min="1033" max="1033" width="13.7109375" style="1" customWidth="1"/>
    <col min="1034" max="1034" width="14.28515625" style="1" customWidth="1"/>
    <col min="1035" max="1035" width="12.85546875" style="1" customWidth="1"/>
    <col min="1036" max="1036" width="13.5703125" style="1" customWidth="1"/>
    <col min="1037" max="1037" width="15.140625" style="1" customWidth="1"/>
    <col min="1038" max="1038" width="12.42578125" style="1" customWidth="1"/>
    <col min="1039" max="1039" width="12.5703125" style="1" customWidth="1"/>
    <col min="1040" max="1040" width="9.28515625" style="1" bestFit="1" customWidth="1"/>
    <col min="1041" max="1041" width="9.7109375" style="1" customWidth="1"/>
    <col min="1042" max="1042" width="8.5703125" style="1" customWidth="1"/>
    <col min="1043" max="1043" width="8.42578125" style="1" customWidth="1"/>
    <col min="1044" max="1044" width="10" style="1" customWidth="1"/>
    <col min="1045" max="1045" width="10.140625" style="1" customWidth="1"/>
    <col min="1046" max="1047" width="9.28515625" style="1" bestFit="1" customWidth="1"/>
    <col min="1048" max="1048" width="15.5703125" style="1" customWidth="1"/>
    <col min="1049" max="1049" width="15.28515625" style="1" customWidth="1"/>
    <col min="1050" max="1050" width="13.42578125" style="1" customWidth="1"/>
    <col min="1051" max="1051" width="10.85546875" style="1" customWidth="1"/>
    <col min="1052" max="1279" width="9.140625" style="1"/>
    <col min="1280" max="1280" width="1.140625" style="1" customWidth="1"/>
    <col min="1281" max="1281" width="9.28515625" style="1" bestFit="1" customWidth="1"/>
    <col min="1282" max="1282" width="14.85546875" style="1" customWidth="1"/>
    <col min="1283" max="1283" width="16.85546875" style="1" customWidth="1"/>
    <col min="1284" max="1284" width="10" style="1" customWidth="1"/>
    <col min="1285" max="1286" width="9.28515625" style="1" bestFit="1" customWidth="1"/>
    <col min="1287" max="1287" width="14.85546875" style="1" customWidth="1"/>
    <col min="1288" max="1288" width="11" style="1" customWidth="1"/>
    <col min="1289" max="1289" width="13.7109375" style="1" customWidth="1"/>
    <col min="1290" max="1290" width="14.28515625" style="1" customWidth="1"/>
    <col min="1291" max="1291" width="12.85546875" style="1" customWidth="1"/>
    <col min="1292" max="1292" width="13.5703125" style="1" customWidth="1"/>
    <col min="1293" max="1293" width="15.140625" style="1" customWidth="1"/>
    <col min="1294" max="1294" width="12.42578125" style="1" customWidth="1"/>
    <col min="1295" max="1295" width="12.5703125" style="1" customWidth="1"/>
    <col min="1296" max="1296" width="9.28515625" style="1" bestFit="1" customWidth="1"/>
    <col min="1297" max="1297" width="9.7109375" style="1" customWidth="1"/>
    <col min="1298" max="1298" width="8.5703125" style="1" customWidth="1"/>
    <col min="1299" max="1299" width="8.42578125" style="1" customWidth="1"/>
    <col min="1300" max="1300" width="10" style="1" customWidth="1"/>
    <col min="1301" max="1301" width="10.140625" style="1" customWidth="1"/>
    <col min="1302" max="1303" width="9.28515625" style="1" bestFit="1" customWidth="1"/>
    <col min="1304" max="1304" width="15.5703125" style="1" customWidth="1"/>
    <col min="1305" max="1305" width="15.28515625" style="1" customWidth="1"/>
    <col min="1306" max="1306" width="13.42578125" style="1" customWidth="1"/>
    <col min="1307" max="1307" width="10.85546875" style="1" customWidth="1"/>
    <col min="1308" max="1535" width="9.140625" style="1"/>
    <col min="1536" max="1536" width="1.140625" style="1" customWidth="1"/>
    <col min="1537" max="1537" width="9.28515625" style="1" bestFit="1" customWidth="1"/>
    <col min="1538" max="1538" width="14.85546875" style="1" customWidth="1"/>
    <col min="1539" max="1539" width="16.85546875" style="1" customWidth="1"/>
    <col min="1540" max="1540" width="10" style="1" customWidth="1"/>
    <col min="1541" max="1542" width="9.28515625" style="1" bestFit="1" customWidth="1"/>
    <col min="1543" max="1543" width="14.85546875" style="1" customWidth="1"/>
    <col min="1544" max="1544" width="11" style="1" customWidth="1"/>
    <col min="1545" max="1545" width="13.7109375" style="1" customWidth="1"/>
    <col min="1546" max="1546" width="14.28515625" style="1" customWidth="1"/>
    <col min="1547" max="1547" width="12.85546875" style="1" customWidth="1"/>
    <col min="1548" max="1548" width="13.5703125" style="1" customWidth="1"/>
    <col min="1549" max="1549" width="15.140625" style="1" customWidth="1"/>
    <col min="1550" max="1550" width="12.42578125" style="1" customWidth="1"/>
    <col min="1551" max="1551" width="12.5703125" style="1" customWidth="1"/>
    <col min="1552" max="1552" width="9.28515625" style="1" bestFit="1" customWidth="1"/>
    <col min="1553" max="1553" width="9.7109375" style="1" customWidth="1"/>
    <col min="1554" max="1554" width="8.5703125" style="1" customWidth="1"/>
    <col min="1555" max="1555" width="8.42578125" style="1" customWidth="1"/>
    <col min="1556" max="1556" width="10" style="1" customWidth="1"/>
    <col min="1557" max="1557" width="10.140625" style="1" customWidth="1"/>
    <col min="1558" max="1559" width="9.28515625" style="1" bestFit="1" customWidth="1"/>
    <col min="1560" max="1560" width="15.5703125" style="1" customWidth="1"/>
    <col min="1561" max="1561" width="15.28515625" style="1" customWidth="1"/>
    <col min="1562" max="1562" width="13.42578125" style="1" customWidth="1"/>
    <col min="1563" max="1563" width="10.85546875" style="1" customWidth="1"/>
    <col min="1564" max="1791" width="9.140625" style="1"/>
    <col min="1792" max="1792" width="1.140625" style="1" customWidth="1"/>
    <col min="1793" max="1793" width="9.28515625" style="1" bestFit="1" customWidth="1"/>
    <col min="1794" max="1794" width="14.85546875" style="1" customWidth="1"/>
    <col min="1795" max="1795" width="16.85546875" style="1" customWidth="1"/>
    <col min="1796" max="1796" width="10" style="1" customWidth="1"/>
    <col min="1797" max="1798" width="9.28515625" style="1" bestFit="1" customWidth="1"/>
    <col min="1799" max="1799" width="14.85546875" style="1" customWidth="1"/>
    <col min="1800" max="1800" width="11" style="1" customWidth="1"/>
    <col min="1801" max="1801" width="13.7109375" style="1" customWidth="1"/>
    <col min="1802" max="1802" width="14.28515625" style="1" customWidth="1"/>
    <col min="1803" max="1803" width="12.85546875" style="1" customWidth="1"/>
    <col min="1804" max="1804" width="13.5703125" style="1" customWidth="1"/>
    <col min="1805" max="1805" width="15.140625" style="1" customWidth="1"/>
    <col min="1806" max="1806" width="12.42578125" style="1" customWidth="1"/>
    <col min="1807" max="1807" width="12.5703125" style="1" customWidth="1"/>
    <col min="1808" max="1808" width="9.28515625" style="1" bestFit="1" customWidth="1"/>
    <col min="1809" max="1809" width="9.7109375" style="1" customWidth="1"/>
    <col min="1810" max="1810" width="8.5703125" style="1" customWidth="1"/>
    <col min="1811" max="1811" width="8.42578125" style="1" customWidth="1"/>
    <col min="1812" max="1812" width="10" style="1" customWidth="1"/>
    <col min="1813" max="1813" width="10.140625" style="1" customWidth="1"/>
    <col min="1814" max="1815" width="9.28515625" style="1" bestFit="1" customWidth="1"/>
    <col min="1816" max="1816" width="15.5703125" style="1" customWidth="1"/>
    <col min="1817" max="1817" width="15.28515625" style="1" customWidth="1"/>
    <col min="1818" max="1818" width="13.42578125" style="1" customWidth="1"/>
    <col min="1819" max="1819" width="10.85546875" style="1" customWidth="1"/>
    <col min="1820" max="2047" width="9.140625" style="1"/>
    <col min="2048" max="2048" width="1.140625" style="1" customWidth="1"/>
    <col min="2049" max="2049" width="9.28515625" style="1" bestFit="1" customWidth="1"/>
    <col min="2050" max="2050" width="14.85546875" style="1" customWidth="1"/>
    <col min="2051" max="2051" width="16.85546875" style="1" customWidth="1"/>
    <col min="2052" max="2052" width="10" style="1" customWidth="1"/>
    <col min="2053" max="2054" width="9.28515625" style="1" bestFit="1" customWidth="1"/>
    <col min="2055" max="2055" width="14.85546875" style="1" customWidth="1"/>
    <col min="2056" max="2056" width="11" style="1" customWidth="1"/>
    <col min="2057" max="2057" width="13.7109375" style="1" customWidth="1"/>
    <col min="2058" max="2058" width="14.28515625" style="1" customWidth="1"/>
    <col min="2059" max="2059" width="12.85546875" style="1" customWidth="1"/>
    <col min="2060" max="2060" width="13.5703125" style="1" customWidth="1"/>
    <col min="2061" max="2061" width="15.140625" style="1" customWidth="1"/>
    <col min="2062" max="2062" width="12.42578125" style="1" customWidth="1"/>
    <col min="2063" max="2063" width="12.5703125" style="1" customWidth="1"/>
    <col min="2064" max="2064" width="9.28515625" style="1" bestFit="1" customWidth="1"/>
    <col min="2065" max="2065" width="9.7109375" style="1" customWidth="1"/>
    <col min="2066" max="2066" width="8.5703125" style="1" customWidth="1"/>
    <col min="2067" max="2067" width="8.42578125" style="1" customWidth="1"/>
    <col min="2068" max="2068" width="10" style="1" customWidth="1"/>
    <col min="2069" max="2069" width="10.140625" style="1" customWidth="1"/>
    <col min="2070" max="2071" width="9.28515625" style="1" bestFit="1" customWidth="1"/>
    <col min="2072" max="2072" width="15.5703125" style="1" customWidth="1"/>
    <col min="2073" max="2073" width="15.28515625" style="1" customWidth="1"/>
    <col min="2074" max="2074" width="13.42578125" style="1" customWidth="1"/>
    <col min="2075" max="2075" width="10.85546875" style="1" customWidth="1"/>
    <col min="2076" max="2303" width="9.140625" style="1"/>
    <col min="2304" max="2304" width="1.140625" style="1" customWidth="1"/>
    <col min="2305" max="2305" width="9.28515625" style="1" bestFit="1" customWidth="1"/>
    <col min="2306" max="2306" width="14.85546875" style="1" customWidth="1"/>
    <col min="2307" max="2307" width="16.85546875" style="1" customWidth="1"/>
    <col min="2308" max="2308" width="10" style="1" customWidth="1"/>
    <col min="2309" max="2310" width="9.28515625" style="1" bestFit="1" customWidth="1"/>
    <col min="2311" max="2311" width="14.85546875" style="1" customWidth="1"/>
    <col min="2312" max="2312" width="11" style="1" customWidth="1"/>
    <col min="2313" max="2313" width="13.7109375" style="1" customWidth="1"/>
    <col min="2314" max="2314" width="14.28515625" style="1" customWidth="1"/>
    <col min="2315" max="2315" width="12.85546875" style="1" customWidth="1"/>
    <col min="2316" max="2316" width="13.5703125" style="1" customWidth="1"/>
    <col min="2317" max="2317" width="15.140625" style="1" customWidth="1"/>
    <col min="2318" max="2318" width="12.42578125" style="1" customWidth="1"/>
    <col min="2319" max="2319" width="12.5703125" style="1" customWidth="1"/>
    <col min="2320" max="2320" width="9.28515625" style="1" bestFit="1" customWidth="1"/>
    <col min="2321" max="2321" width="9.7109375" style="1" customWidth="1"/>
    <col min="2322" max="2322" width="8.5703125" style="1" customWidth="1"/>
    <col min="2323" max="2323" width="8.42578125" style="1" customWidth="1"/>
    <col min="2324" max="2324" width="10" style="1" customWidth="1"/>
    <col min="2325" max="2325" width="10.140625" style="1" customWidth="1"/>
    <col min="2326" max="2327" width="9.28515625" style="1" bestFit="1" customWidth="1"/>
    <col min="2328" max="2328" width="15.5703125" style="1" customWidth="1"/>
    <col min="2329" max="2329" width="15.28515625" style="1" customWidth="1"/>
    <col min="2330" max="2330" width="13.42578125" style="1" customWidth="1"/>
    <col min="2331" max="2331" width="10.85546875" style="1" customWidth="1"/>
    <col min="2332" max="2559" width="9.140625" style="1"/>
    <col min="2560" max="2560" width="1.140625" style="1" customWidth="1"/>
    <col min="2561" max="2561" width="9.28515625" style="1" bestFit="1" customWidth="1"/>
    <col min="2562" max="2562" width="14.85546875" style="1" customWidth="1"/>
    <col min="2563" max="2563" width="16.85546875" style="1" customWidth="1"/>
    <col min="2564" max="2564" width="10" style="1" customWidth="1"/>
    <col min="2565" max="2566" width="9.28515625" style="1" bestFit="1" customWidth="1"/>
    <col min="2567" max="2567" width="14.85546875" style="1" customWidth="1"/>
    <col min="2568" max="2568" width="11" style="1" customWidth="1"/>
    <col min="2569" max="2569" width="13.7109375" style="1" customWidth="1"/>
    <col min="2570" max="2570" width="14.28515625" style="1" customWidth="1"/>
    <col min="2571" max="2571" width="12.85546875" style="1" customWidth="1"/>
    <col min="2572" max="2572" width="13.5703125" style="1" customWidth="1"/>
    <col min="2573" max="2573" width="15.140625" style="1" customWidth="1"/>
    <col min="2574" max="2574" width="12.42578125" style="1" customWidth="1"/>
    <col min="2575" max="2575" width="12.5703125" style="1" customWidth="1"/>
    <col min="2576" max="2576" width="9.28515625" style="1" bestFit="1" customWidth="1"/>
    <col min="2577" max="2577" width="9.7109375" style="1" customWidth="1"/>
    <col min="2578" max="2578" width="8.5703125" style="1" customWidth="1"/>
    <col min="2579" max="2579" width="8.42578125" style="1" customWidth="1"/>
    <col min="2580" max="2580" width="10" style="1" customWidth="1"/>
    <col min="2581" max="2581" width="10.140625" style="1" customWidth="1"/>
    <col min="2582" max="2583" width="9.28515625" style="1" bestFit="1" customWidth="1"/>
    <col min="2584" max="2584" width="15.5703125" style="1" customWidth="1"/>
    <col min="2585" max="2585" width="15.28515625" style="1" customWidth="1"/>
    <col min="2586" max="2586" width="13.42578125" style="1" customWidth="1"/>
    <col min="2587" max="2587" width="10.85546875" style="1" customWidth="1"/>
    <col min="2588" max="2815" width="9.140625" style="1"/>
    <col min="2816" max="2816" width="1.140625" style="1" customWidth="1"/>
    <col min="2817" max="2817" width="9.28515625" style="1" bestFit="1" customWidth="1"/>
    <col min="2818" max="2818" width="14.85546875" style="1" customWidth="1"/>
    <col min="2819" max="2819" width="16.85546875" style="1" customWidth="1"/>
    <col min="2820" max="2820" width="10" style="1" customWidth="1"/>
    <col min="2821" max="2822" width="9.28515625" style="1" bestFit="1" customWidth="1"/>
    <col min="2823" max="2823" width="14.85546875" style="1" customWidth="1"/>
    <col min="2824" max="2824" width="11" style="1" customWidth="1"/>
    <col min="2825" max="2825" width="13.7109375" style="1" customWidth="1"/>
    <col min="2826" max="2826" width="14.28515625" style="1" customWidth="1"/>
    <col min="2827" max="2827" width="12.85546875" style="1" customWidth="1"/>
    <col min="2828" max="2828" width="13.5703125" style="1" customWidth="1"/>
    <col min="2829" max="2829" width="15.140625" style="1" customWidth="1"/>
    <col min="2830" max="2830" width="12.42578125" style="1" customWidth="1"/>
    <col min="2831" max="2831" width="12.5703125" style="1" customWidth="1"/>
    <col min="2832" max="2832" width="9.28515625" style="1" bestFit="1" customWidth="1"/>
    <col min="2833" max="2833" width="9.7109375" style="1" customWidth="1"/>
    <col min="2834" max="2834" width="8.5703125" style="1" customWidth="1"/>
    <col min="2835" max="2835" width="8.42578125" style="1" customWidth="1"/>
    <col min="2836" max="2836" width="10" style="1" customWidth="1"/>
    <col min="2837" max="2837" width="10.140625" style="1" customWidth="1"/>
    <col min="2838" max="2839" width="9.28515625" style="1" bestFit="1" customWidth="1"/>
    <col min="2840" max="2840" width="15.5703125" style="1" customWidth="1"/>
    <col min="2841" max="2841" width="15.28515625" style="1" customWidth="1"/>
    <col min="2842" max="2842" width="13.42578125" style="1" customWidth="1"/>
    <col min="2843" max="2843" width="10.85546875" style="1" customWidth="1"/>
    <col min="2844" max="3071" width="9.140625" style="1"/>
    <col min="3072" max="3072" width="1.140625" style="1" customWidth="1"/>
    <col min="3073" max="3073" width="9.28515625" style="1" bestFit="1" customWidth="1"/>
    <col min="3074" max="3074" width="14.85546875" style="1" customWidth="1"/>
    <col min="3075" max="3075" width="16.85546875" style="1" customWidth="1"/>
    <col min="3076" max="3076" width="10" style="1" customWidth="1"/>
    <col min="3077" max="3078" width="9.28515625" style="1" bestFit="1" customWidth="1"/>
    <col min="3079" max="3079" width="14.85546875" style="1" customWidth="1"/>
    <col min="3080" max="3080" width="11" style="1" customWidth="1"/>
    <col min="3081" max="3081" width="13.7109375" style="1" customWidth="1"/>
    <col min="3082" max="3082" width="14.28515625" style="1" customWidth="1"/>
    <col min="3083" max="3083" width="12.85546875" style="1" customWidth="1"/>
    <col min="3084" max="3084" width="13.5703125" style="1" customWidth="1"/>
    <col min="3085" max="3085" width="15.140625" style="1" customWidth="1"/>
    <col min="3086" max="3086" width="12.42578125" style="1" customWidth="1"/>
    <col min="3087" max="3087" width="12.5703125" style="1" customWidth="1"/>
    <col min="3088" max="3088" width="9.28515625" style="1" bestFit="1" customWidth="1"/>
    <col min="3089" max="3089" width="9.7109375" style="1" customWidth="1"/>
    <col min="3090" max="3090" width="8.5703125" style="1" customWidth="1"/>
    <col min="3091" max="3091" width="8.42578125" style="1" customWidth="1"/>
    <col min="3092" max="3092" width="10" style="1" customWidth="1"/>
    <col min="3093" max="3093" width="10.140625" style="1" customWidth="1"/>
    <col min="3094" max="3095" width="9.28515625" style="1" bestFit="1" customWidth="1"/>
    <col min="3096" max="3096" width="15.5703125" style="1" customWidth="1"/>
    <col min="3097" max="3097" width="15.28515625" style="1" customWidth="1"/>
    <col min="3098" max="3098" width="13.42578125" style="1" customWidth="1"/>
    <col min="3099" max="3099" width="10.85546875" style="1" customWidth="1"/>
    <col min="3100" max="3327" width="9.140625" style="1"/>
    <col min="3328" max="3328" width="1.140625" style="1" customWidth="1"/>
    <col min="3329" max="3329" width="9.28515625" style="1" bestFit="1" customWidth="1"/>
    <col min="3330" max="3330" width="14.85546875" style="1" customWidth="1"/>
    <col min="3331" max="3331" width="16.85546875" style="1" customWidth="1"/>
    <col min="3332" max="3332" width="10" style="1" customWidth="1"/>
    <col min="3333" max="3334" width="9.28515625" style="1" bestFit="1" customWidth="1"/>
    <col min="3335" max="3335" width="14.85546875" style="1" customWidth="1"/>
    <col min="3336" max="3336" width="11" style="1" customWidth="1"/>
    <col min="3337" max="3337" width="13.7109375" style="1" customWidth="1"/>
    <col min="3338" max="3338" width="14.28515625" style="1" customWidth="1"/>
    <col min="3339" max="3339" width="12.85546875" style="1" customWidth="1"/>
    <col min="3340" max="3340" width="13.5703125" style="1" customWidth="1"/>
    <col min="3341" max="3341" width="15.140625" style="1" customWidth="1"/>
    <col min="3342" max="3342" width="12.42578125" style="1" customWidth="1"/>
    <col min="3343" max="3343" width="12.5703125" style="1" customWidth="1"/>
    <col min="3344" max="3344" width="9.28515625" style="1" bestFit="1" customWidth="1"/>
    <col min="3345" max="3345" width="9.7109375" style="1" customWidth="1"/>
    <col min="3346" max="3346" width="8.5703125" style="1" customWidth="1"/>
    <col min="3347" max="3347" width="8.42578125" style="1" customWidth="1"/>
    <col min="3348" max="3348" width="10" style="1" customWidth="1"/>
    <col min="3349" max="3349" width="10.140625" style="1" customWidth="1"/>
    <col min="3350" max="3351" width="9.28515625" style="1" bestFit="1" customWidth="1"/>
    <col min="3352" max="3352" width="15.5703125" style="1" customWidth="1"/>
    <col min="3353" max="3353" width="15.28515625" style="1" customWidth="1"/>
    <col min="3354" max="3354" width="13.42578125" style="1" customWidth="1"/>
    <col min="3355" max="3355" width="10.85546875" style="1" customWidth="1"/>
    <col min="3356" max="3583" width="9.140625" style="1"/>
    <col min="3584" max="3584" width="1.140625" style="1" customWidth="1"/>
    <col min="3585" max="3585" width="9.28515625" style="1" bestFit="1" customWidth="1"/>
    <col min="3586" max="3586" width="14.85546875" style="1" customWidth="1"/>
    <col min="3587" max="3587" width="16.85546875" style="1" customWidth="1"/>
    <col min="3588" max="3588" width="10" style="1" customWidth="1"/>
    <col min="3589" max="3590" width="9.28515625" style="1" bestFit="1" customWidth="1"/>
    <col min="3591" max="3591" width="14.85546875" style="1" customWidth="1"/>
    <col min="3592" max="3592" width="11" style="1" customWidth="1"/>
    <col min="3593" max="3593" width="13.7109375" style="1" customWidth="1"/>
    <col min="3594" max="3594" width="14.28515625" style="1" customWidth="1"/>
    <col min="3595" max="3595" width="12.85546875" style="1" customWidth="1"/>
    <col min="3596" max="3596" width="13.5703125" style="1" customWidth="1"/>
    <col min="3597" max="3597" width="15.140625" style="1" customWidth="1"/>
    <col min="3598" max="3598" width="12.42578125" style="1" customWidth="1"/>
    <col min="3599" max="3599" width="12.5703125" style="1" customWidth="1"/>
    <col min="3600" max="3600" width="9.28515625" style="1" bestFit="1" customWidth="1"/>
    <col min="3601" max="3601" width="9.7109375" style="1" customWidth="1"/>
    <col min="3602" max="3602" width="8.5703125" style="1" customWidth="1"/>
    <col min="3603" max="3603" width="8.42578125" style="1" customWidth="1"/>
    <col min="3604" max="3604" width="10" style="1" customWidth="1"/>
    <col min="3605" max="3605" width="10.140625" style="1" customWidth="1"/>
    <col min="3606" max="3607" width="9.28515625" style="1" bestFit="1" customWidth="1"/>
    <col min="3608" max="3608" width="15.5703125" style="1" customWidth="1"/>
    <col min="3609" max="3609" width="15.28515625" style="1" customWidth="1"/>
    <col min="3610" max="3610" width="13.42578125" style="1" customWidth="1"/>
    <col min="3611" max="3611" width="10.85546875" style="1" customWidth="1"/>
    <col min="3612" max="3839" width="9.140625" style="1"/>
    <col min="3840" max="3840" width="1.140625" style="1" customWidth="1"/>
    <col min="3841" max="3841" width="9.28515625" style="1" bestFit="1" customWidth="1"/>
    <col min="3842" max="3842" width="14.85546875" style="1" customWidth="1"/>
    <col min="3843" max="3843" width="16.85546875" style="1" customWidth="1"/>
    <col min="3844" max="3844" width="10" style="1" customWidth="1"/>
    <col min="3845" max="3846" width="9.28515625" style="1" bestFit="1" customWidth="1"/>
    <col min="3847" max="3847" width="14.85546875" style="1" customWidth="1"/>
    <col min="3848" max="3848" width="11" style="1" customWidth="1"/>
    <col min="3849" max="3849" width="13.7109375" style="1" customWidth="1"/>
    <col min="3850" max="3850" width="14.28515625" style="1" customWidth="1"/>
    <col min="3851" max="3851" width="12.85546875" style="1" customWidth="1"/>
    <col min="3852" max="3852" width="13.5703125" style="1" customWidth="1"/>
    <col min="3853" max="3853" width="15.140625" style="1" customWidth="1"/>
    <col min="3854" max="3854" width="12.42578125" style="1" customWidth="1"/>
    <col min="3855" max="3855" width="12.5703125" style="1" customWidth="1"/>
    <col min="3856" max="3856" width="9.28515625" style="1" bestFit="1" customWidth="1"/>
    <col min="3857" max="3857" width="9.7109375" style="1" customWidth="1"/>
    <col min="3858" max="3858" width="8.5703125" style="1" customWidth="1"/>
    <col min="3859" max="3859" width="8.42578125" style="1" customWidth="1"/>
    <col min="3860" max="3860" width="10" style="1" customWidth="1"/>
    <col min="3861" max="3861" width="10.140625" style="1" customWidth="1"/>
    <col min="3862" max="3863" width="9.28515625" style="1" bestFit="1" customWidth="1"/>
    <col min="3864" max="3864" width="15.5703125" style="1" customWidth="1"/>
    <col min="3865" max="3865" width="15.28515625" style="1" customWidth="1"/>
    <col min="3866" max="3866" width="13.42578125" style="1" customWidth="1"/>
    <col min="3867" max="3867" width="10.85546875" style="1" customWidth="1"/>
    <col min="3868" max="4095" width="9.140625" style="1"/>
    <col min="4096" max="4096" width="1.140625" style="1" customWidth="1"/>
    <col min="4097" max="4097" width="9.28515625" style="1" bestFit="1" customWidth="1"/>
    <col min="4098" max="4098" width="14.85546875" style="1" customWidth="1"/>
    <col min="4099" max="4099" width="16.85546875" style="1" customWidth="1"/>
    <col min="4100" max="4100" width="10" style="1" customWidth="1"/>
    <col min="4101" max="4102" width="9.28515625" style="1" bestFit="1" customWidth="1"/>
    <col min="4103" max="4103" width="14.85546875" style="1" customWidth="1"/>
    <col min="4104" max="4104" width="11" style="1" customWidth="1"/>
    <col min="4105" max="4105" width="13.7109375" style="1" customWidth="1"/>
    <col min="4106" max="4106" width="14.28515625" style="1" customWidth="1"/>
    <col min="4107" max="4107" width="12.85546875" style="1" customWidth="1"/>
    <col min="4108" max="4108" width="13.5703125" style="1" customWidth="1"/>
    <col min="4109" max="4109" width="15.140625" style="1" customWidth="1"/>
    <col min="4110" max="4110" width="12.42578125" style="1" customWidth="1"/>
    <col min="4111" max="4111" width="12.5703125" style="1" customWidth="1"/>
    <col min="4112" max="4112" width="9.28515625" style="1" bestFit="1" customWidth="1"/>
    <col min="4113" max="4113" width="9.7109375" style="1" customWidth="1"/>
    <col min="4114" max="4114" width="8.5703125" style="1" customWidth="1"/>
    <col min="4115" max="4115" width="8.42578125" style="1" customWidth="1"/>
    <col min="4116" max="4116" width="10" style="1" customWidth="1"/>
    <col min="4117" max="4117" width="10.140625" style="1" customWidth="1"/>
    <col min="4118" max="4119" width="9.28515625" style="1" bestFit="1" customWidth="1"/>
    <col min="4120" max="4120" width="15.5703125" style="1" customWidth="1"/>
    <col min="4121" max="4121" width="15.28515625" style="1" customWidth="1"/>
    <col min="4122" max="4122" width="13.42578125" style="1" customWidth="1"/>
    <col min="4123" max="4123" width="10.85546875" style="1" customWidth="1"/>
    <col min="4124" max="4351" width="9.140625" style="1"/>
    <col min="4352" max="4352" width="1.140625" style="1" customWidth="1"/>
    <col min="4353" max="4353" width="9.28515625" style="1" bestFit="1" customWidth="1"/>
    <col min="4354" max="4354" width="14.85546875" style="1" customWidth="1"/>
    <col min="4355" max="4355" width="16.85546875" style="1" customWidth="1"/>
    <col min="4356" max="4356" width="10" style="1" customWidth="1"/>
    <col min="4357" max="4358" width="9.28515625" style="1" bestFit="1" customWidth="1"/>
    <col min="4359" max="4359" width="14.85546875" style="1" customWidth="1"/>
    <col min="4360" max="4360" width="11" style="1" customWidth="1"/>
    <col min="4361" max="4361" width="13.7109375" style="1" customWidth="1"/>
    <col min="4362" max="4362" width="14.28515625" style="1" customWidth="1"/>
    <col min="4363" max="4363" width="12.85546875" style="1" customWidth="1"/>
    <col min="4364" max="4364" width="13.5703125" style="1" customWidth="1"/>
    <col min="4365" max="4365" width="15.140625" style="1" customWidth="1"/>
    <col min="4366" max="4366" width="12.42578125" style="1" customWidth="1"/>
    <col min="4367" max="4367" width="12.5703125" style="1" customWidth="1"/>
    <col min="4368" max="4368" width="9.28515625" style="1" bestFit="1" customWidth="1"/>
    <col min="4369" max="4369" width="9.7109375" style="1" customWidth="1"/>
    <col min="4370" max="4370" width="8.5703125" style="1" customWidth="1"/>
    <col min="4371" max="4371" width="8.42578125" style="1" customWidth="1"/>
    <col min="4372" max="4372" width="10" style="1" customWidth="1"/>
    <col min="4373" max="4373" width="10.140625" style="1" customWidth="1"/>
    <col min="4374" max="4375" width="9.28515625" style="1" bestFit="1" customWidth="1"/>
    <col min="4376" max="4376" width="15.5703125" style="1" customWidth="1"/>
    <col min="4377" max="4377" width="15.28515625" style="1" customWidth="1"/>
    <col min="4378" max="4378" width="13.42578125" style="1" customWidth="1"/>
    <col min="4379" max="4379" width="10.85546875" style="1" customWidth="1"/>
    <col min="4380" max="4607" width="9.140625" style="1"/>
    <col min="4608" max="4608" width="1.140625" style="1" customWidth="1"/>
    <col min="4609" max="4609" width="9.28515625" style="1" bestFit="1" customWidth="1"/>
    <col min="4610" max="4610" width="14.85546875" style="1" customWidth="1"/>
    <col min="4611" max="4611" width="16.85546875" style="1" customWidth="1"/>
    <col min="4612" max="4612" width="10" style="1" customWidth="1"/>
    <col min="4613" max="4614" width="9.28515625" style="1" bestFit="1" customWidth="1"/>
    <col min="4615" max="4615" width="14.85546875" style="1" customWidth="1"/>
    <col min="4616" max="4616" width="11" style="1" customWidth="1"/>
    <col min="4617" max="4617" width="13.7109375" style="1" customWidth="1"/>
    <col min="4618" max="4618" width="14.28515625" style="1" customWidth="1"/>
    <col min="4619" max="4619" width="12.85546875" style="1" customWidth="1"/>
    <col min="4620" max="4620" width="13.5703125" style="1" customWidth="1"/>
    <col min="4621" max="4621" width="15.140625" style="1" customWidth="1"/>
    <col min="4622" max="4622" width="12.42578125" style="1" customWidth="1"/>
    <col min="4623" max="4623" width="12.5703125" style="1" customWidth="1"/>
    <col min="4624" max="4624" width="9.28515625" style="1" bestFit="1" customWidth="1"/>
    <col min="4625" max="4625" width="9.7109375" style="1" customWidth="1"/>
    <col min="4626" max="4626" width="8.5703125" style="1" customWidth="1"/>
    <col min="4627" max="4627" width="8.42578125" style="1" customWidth="1"/>
    <col min="4628" max="4628" width="10" style="1" customWidth="1"/>
    <col min="4629" max="4629" width="10.140625" style="1" customWidth="1"/>
    <col min="4630" max="4631" width="9.28515625" style="1" bestFit="1" customWidth="1"/>
    <col min="4632" max="4632" width="15.5703125" style="1" customWidth="1"/>
    <col min="4633" max="4633" width="15.28515625" style="1" customWidth="1"/>
    <col min="4634" max="4634" width="13.42578125" style="1" customWidth="1"/>
    <col min="4635" max="4635" width="10.85546875" style="1" customWidth="1"/>
    <col min="4636" max="4863" width="9.140625" style="1"/>
    <col min="4864" max="4864" width="1.140625" style="1" customWidth="1"/>
    <col min="4865" max="4865" width="9.28515625" style="1" bestFit="1" customWidth="1"/>
    <col min="4866" max="4866" width="14.85546875" style="1" customWidth="1"/>
    <col min="4867" max="4867" width="16.85546875" style="1" customWidth="1"/>
    <col min="4868" max="4868" width="10" style="1" customWidth="1"/>
    <col min="4869" max="4870" width="9.28515625" style="1" bestFit="1" customWidth="1"/>
    <col min="4871" max="4871" width="14.85546875" style="1" customWidth="1"/>
    <col min="4872" max="4872" width="11" style="1" customWidth="1"/>
    <col min="4873" max="4873" width="13.7109375" style="1" customWidth="1"/>
    <col min="4874" max="4874" width="14.28515625" style="1" customWidth="1"/>
    <col min="4875" max="4875" width="12.85546875" style="1" customWidth="1"/>
    <col min="4876" max="4876" width="13.5703125" style="1" customWidth="1"/>
    <col min="4877" max="4877" width="15.140625" style="1" customWidth="1"/>
    <col min="4878" max="4878" width="12.42578125" style="1" customWidth="1"/>
    <col min="4879" max="4879" width="12.5703125" style="1" customWidth="1"/>
    <col min="4880" max="4880" width="9.28515625" style="1" bestFit="1" customWidth="1"/>
    <col min="4881" max="4881" width="9.7109375" style="1" customWidth="1"/>
    <col min="4882" max="4882" width="8.5703125" style="1" customWidth="1"/>
    <col min="4883" max="4883" width="8.42578125" style="1" customWidth="1"/>
    <col min="4884" max="4884" width="10" style="1" customWidth="1"/>
    <col min="4885" max="4885" width="10.140625" style="1" customWidth="1"/>
    <col min="4886" max="4887" width="9.28515625" style="1" bestFit="1" customWidth="1"/>
    <col min="4888" max="4888" width="15.5703125" style="1" customWidth="1"/>
    <col min="4889" max="4889" width="15.28515625" style="1" customWidth="1"/>
    <col min="4890" max="4890" width="13.42578125" style="1" customWidth="1"/>
    <col min="4891" max="4891" width="10.85546875" style="1" customWidth="1"/>
    <col min="4892" max="5119" width="9.140625" style="1"/>
    <col min="5120" max="5120" width="1.140625" style="1" customWidth="1"/>
    <col min="5121" max="5121" width="9.28515625" style="1" bestFit="1" customWidth="1"/>
    <col min="5122" max="5122" width="14.85546875" style="1" customWidth="1"/>
    <col min="5123" max="5123" width="16.85546875" style="1" customWidth="1"/>
    <col min="5124" max="5124" width="10" style="1" customWidth="1"/>
    <col min="5125" max="5126" width="9.28515625" style="1" bestFit="1" customWidth="1"/>
    <col min="5127" max="5127" width="14.85546875" style="1" customWidth="1"/>
    <col min="5128" max="5128" width="11" style="1" customWidth="1"/>
    <col min="5129" max="5129" width="13.7109375" style="1" customWidth="1"/>
    <col min="5130" max="5130" width="14.28515625" style="1" customWidth="1"/>
    <col min="5131" max="5131" width="12.85546875" style="1" customWidth="1"/>
    <col min="5132" max="5132" width="13.5703125" style="1" customWidth="1"/>
    <col min="5133" max="5133" width="15.140625" style="1" customWidth="1"/>
    <col min="5134" max="5134" width="12.42578125" style="1" customWidth="1"/>
    <col min="5135" max="5135" width="12.5703125" style="1" customWidth="1"/>
    <col min="5136" max="5136" width="9.28515625" style="1" bestFit="1" customWidth="1"/>
    <col min="5137" max="5137" width="9.7109375" style="1" customWidth="1"/>
    <col min="5138" max="5138" width="8.5703125" style="1" customWidth="1"/>
    <col min="5139" max="5139" width="8.42578125" style="1" customWidth="1"/>
    <col min="5140" max="5140" width="10" style="1" customWidth="1"/>
    <col min="5141" max="5141" width="10.140625" style="1" customWidth="1"/>
    <col min="5142" max="5143" width="9.28515625" style="1" bestFit="1" customWidth="1"/>
    <col min="5144" max="5144" width="15.5703125" style="1" customWidth="1"/>
    <col min="5145" max="5145" width="15.28515625" style="1" customWidth="1"/>
    <col min="5146" max="5146" width="13.42578125" style="1" customWidth="1"/>
    <col min="5147" max="5147" width="10.85546875" style="1" customWidth="1"/>
    <col min="5148" max="5375" width="9.140625" style="1"/>
    <col min="5376" max="5376" width="1.140625" style="1" customWidth="1"/>
    <col min="5377" max="5377" width="9.28515625" style="1" bestFit="1" customWidth="1"/>
    <col min="5378" max="5378" width="14.85546875" style="1" customWidth="1"/>
    <col min="5379" max="5379" width="16.85546875" style="1" customWidth="1"/>
    <col min="5380" max="5380" width="10" style="1" customWidth="1"/>
    <col min="5381" max="5382" width="9.28515625" style="1" bestFit="1" customWidth="1"/>
    <col min="5383" max="5383" width="14.85546875" style="1" customWidth="1"/>
    <col min="5384" max="5384" width="11" style="1" customWidth="1"/>
    <col min="5385" max="5385" width="13.7109375" style="1" customWidth="1"/>
    <col min="5386" max="5386" width="14.28515625" style="1" customWidth="1"/>
    <col min="5387" max="5387" width="12.85546875" style="1" customWidth="1"/>
    <col min="5388" max="5388" width="13.5703125" style="1" customWidth="1"/>
    <col min="5389" max="5389" width="15.140625" style="1" customWidth="1"/>
    <col min="5390" max="5390" width="12.42578125" style="1" customWidth="1"/>
    <col min="5391" max="5391" width="12.5703125" style="1" customWidth="1"/>
    <col min="5392" max="5392" width="9.28515625" style="1" bestFit="1" customWidth="1"/>
    <col min="5393" max="5393" width="9.7109375" style="1" customWidth="1"/>
    <col min="5394" max="5394" width="8.5703125" style="1" customWidth="1"/>
    <col min="5395" max="5395" width="8.42578125" style="1" customWidth="1"/>
    <col min="5396" max="5396" width="10" style="1" customWidth="1"/>
    <col min="5397" max="5397" width="10.140625" style="1" customWidth="1"/>
    <col min="5398" max="5399" width="9.28515625" style="1" bestFit="1" customWidth="1"/>
    <col min="5400" max="5400" width="15.5703125" style="1" customWidth="1"/>
    <col min="5401" max="5401" width="15.28515625" style="1" customWidth="1"/>
    <col min="5402" max="5402" width="13.42578125" style="1" customWidth="1"/>
    <col min="5403" max="5403" width="10.85546875" style="1" customWidth="1"/>
    <col min="5404" max="5631" width="9.140625" style="1"/>
    <col min="5632" max="5632" width="1.140625" style="1" customWidth="1"/>
    <col min="5633" max="5633" width="9.28515625" style="1" bestFit="1" customWidth="1"/>
    <col min="5634" max="5634" width="14.85546875" style="1" customWidth="1"/>
    <col min="5635" max="5635" width="16.85546875" style="1" customWidth="1"/>
    <col min="5636" max="5636" width="10" style="1" customWidth="1"/>
    <col min="5637" max="5638" width="9.28515625" style="1" bestFit="1" customWidth="1"/>
    <col min="5639" max="5639" width="14.85546875" style="1" customWidth="1"/>
    <col min="5640" max="5640" width="11" style="1" customWidth="1"/>
    <col min="5641" max="5641" width="13.7109375" style="1" customWidth="1"/>
    <col min="5642" max="5642" width="14.28515625" style="1" customWidth="1"/>
    <col min="5643" max="5643" width="12.85546875" style="1" customWidth="1"/>
    <col min="5644" max="5644" width="13.5703125" style="1" customWidth="1"/>
    <col min="5645" max="5645" width="15.140625" style="1" customWidth="1"/>
    <col min="5646" max="5646" width="12.42578125" style="1" customWidth="1"/>
    <col min="5647" max="5647" width="12.5703125" style="1" customWidth="1"/>
    <col min="5648" max="5648" width="9.28515625" style="1" bestFit="1" customWidth="1"/>
    <col min="5649" max="5649" width="9.7109375" style="1" customWidth="1"/>
    <col min="5650" max="5650" width="8.5703125" style="1" customWidth="1"/>
    <col min="5651" max="5651" width="8.42578125" style="1" customWidth="1"/>
    <col min="5652" max="5652" width="10" style="1" customWidth="1"/>
    <col min="5653" max="5653" width="10.140625" style="1" customWidth="1"/>
    <col min="5654" max="5655" width="9.28515625" style="1" bestFit="1" customWidth="1"/>
    <col min="5656" max="5656" width="15.5703125" style="1" customWidth="1"/>
    <col min="5657" max="5657" width="15.28515625" style="1" customWidth="1"/>
    <col min="5658" max="5658" width="13.42578125" style="1" customWidth="1"/>
    <col min="5659" max="5659" width="10.85546875" style="1" customWidth="1"/>
    <col min="5660" max="5887" width="9.140625" style="1"/>
    <col min="5888" max="5888" width="1.140625" style="1" customWidth="1"/>
    <col min="5889" max="5889" width="9.28515625" style="1" bestFit="1" customWidth="1"/>
    <col min="5890" max="5890" width="14.85546875" style="1" customWidth="1"/>
    <col min="5891" max="5891" width="16.85546875" style="1" customWidth="1"/>
    <col min="5892" max="5892" width="10" style="1" customWidth="1"/>
    <col min="5893" max="5894" width="9.28515625" style="1" bestFit="1" customWidth="1"/>
    <col min="5895" max="5895" width="14.85546875" style="1" customWidth="1"/>
    <col min="5896" max="5896" width="11" style="1" customWidth="1"/>
    <col min="5897" max="5897" width="13.7109375" style="1" customWidth="1"/>
    <col min="5898" max="5898" width="14.28515625" style="1" customWidth="1"/>
    <col min="5899" max="5899" width="12.85546875" style="1" customWidth="1"/>
    <col min="5900" max="5900" width="13.5703125" style="1" customWidth="1"/>
    <col min="5901" max="5901" width="15.140625" style="1" customWidth="1"/>
    <col min="5902" max="5902" width="12.42578125" style="1" customWidth="1"/>
    <col min="5903" max="5903" width="12.5703125" style="1" customWidth="1"/>
    <col min="5904" max="5904" width="9.28515625" style="1" bestFit="1" customWidth="1"/>
    <col min="5905" max="5905" width="9.7109375" style="1" customWidth="1"/>
    <col min="5906" max="5906" width="8.5703125" style="1" customWidth="1"/>
    <col min="5907" max="5907" width="8.42578125" style="1" customWidth="1"/>
    <col min="5908" max="5908" width="10" style="1" customWidth="1"/>
    <col min="5909" max="5909" width="10.140625" style="1" customWidth="1"/>
    <col min="5910" max="5911" width="9.28515625" style="1" bestFit="1" customWidth="1"/>
    <col min="5912" max="5912" width="15.5703125" style="1" customWidth="1"/>
    <col min="5913" max="5913" width="15.28515625" style="1" customWidth="1"/>
    <col min="5914" max="5914" width="13.42578125" style="1" customWidth="1"/>
    <col min="5915" max="5915" width="10.85546875" style="1" customWidth="1"/>
    <col min="5916" max="6143" width="9.140625" style="1"/>
    <col min="6144" max="6144" width="1.140625" style="1" customWidth="1"/>
    <col min="6145" max="6145" width="9.28515625" style="1" bestFit="1" customWidth="1"/>
    <col min="6146" max="6146" width="14.85546875" style="1" customWidth="1"/>
    <col min="6147" max="6147" width="16.85546875" style="1" customWidth="1"/>
    <col min="6148" max="6148" width="10" style="1" customWidth="1"/>
    <col min="6149" max="6150" width="9.28515625" style="1" bestFit="1" customWidth="1"/>
    <col min="6151" max="6151" width="14.85546875" style="1" customWidth="1"/>
    <col min="6152" max="6152" width="11" style="1" customWidth="1"/>
    <col min="6153" max="6153" width="13.7109375" style="1" customWidth="1"/>
    <col min="6154" max="6154" width="14.28515625" style="1" customWidth="1"/>
    <col min="6155" max="6155" width="12.85546875" style="1" customWidth="1"/>
    <col min="6156" max="6156" width="13.5703125" style="1" customWidth="1"/>
    <col min="6157" max="6157" width="15.140625" style="1" customWidth="1"/>
    <col min="6158" max="6158" width="12.42578125" style="1" customWidth="1"/>
    <col min="6159" max="6159" width="12.5703125" style="1" customWidth="1"/>
    <col min="6160" max="6160" width="9.28515625" style="1" bestFit="1" customWidth="1"/>
    <col min="6161" max="6161" width="9.7109375" style="1" customWidth="1"/>
    <col min="6162" max="6162" width="8.5703125" style="1" customWidth="1"/>
    <col min="6163" max="6163" width="8.42578125" style="1" customWidth="1"/>
    <col min="6164" max="6164" width="10" style="1" customWidth="1"/>
    <col min="6165" max="6165" width="10.140625" style="1" customWidth="1"/>
    <col min="6166" max="6167" width="9.28515625" style="1" bestFit="1" customWidth="1"/>
    <col min="6168" max="6168" width="15.5703125" style="1" customWidth="1"/>
    <col min="6169" max="6169" width="15.28515625" style="1" customWidth="1"/>
    <col min="6170" max="6170" width="13.42578125" style="1" customWidth="1"/>
    <col min="6171" max="6171" width="10.85546875" style="1" customWidth="1"/>
    <col min="6172" max="6399" width="9.140625" style="1"/>
    <col min="6400" max="6400" width="1.140625" style="1" customWidth="1"/>
    <col min="6401" max="6401" width="9.28515625" style="1" bestFit="1" customWidth="1"/>
    <col min="6402" max="6402" width="14.85546875" style="1" customWidth="1"/>
    <col min="6403" max="6403" width="16.85546875" style="1" customWidth="1"/>
    <col min="6404" max="6404" width="10" style="1" customWidth="1"/>
    <col min="6405" max="6406" width="9.28515625" style="1" bestFit="1" customWidth="1"/>
    <col min="6407" max="6407" width="14.85546875" style="1" customWidth="1"/>
    <col min="6408" max="6408" width="11" style="1" customWidth="1"/>
    <col min="6409" max="6409" width="13.7109375" style="1" customWidth="1"/>
    <col min="6410" max="6410" width="14.28515625" style="1" customWidth="1"/>
    <col min="6411" max="6411" width="12.85546875" style="1" customWidth="1"/>
    <col min="6412" max="6412" width="13.5703125" style="1" customWidth="1"/>
    <col min="6413" max="6413" width="15.140625" style="1" customWidth="1"/>
    <col min="6414" max="6414" width="12.42578125" style="1" customWidth="1"/>
    <col min="6415" max="6415" width="12.5703125" style="1" customWidth="1"/>
    <col min="6416" max="6416" width="9.28515625" style="1" bestFit="1" customWidth="1"/>
    <col min="6417" max="6417" width="9.7109375" style="1" customWidth="1"/>
    <col min="6418" max="6418" width="8.5703125" style="1" customWidth="1"/>
    <col min="6419" max="6419" width="8.42578125" style="1" customWidth="1"/>
    <col min="6420" max="6420" width="10" style="1" customWidth="1"/>
    <col min="6421" max="6421" width="10.140625" style="1" customWidth="1"/>
    <col min="6422" max="6423" width="9.28515625" style="1" bestFit="1" customWidth="1"/>
    <col min="6424" max="6424" width="15.5703125" style="1" customWidth="1"/>
    <col min="6425" max="6425" width="15.28515625" style="1" customWidth="1"/>
    <col min="6426" max="6426" width="13.42578125" style="1" customWidth="1"/>
    <col min="6427" max="6427" width="10.85546875" style="1" customWidth="1"/>
    <col min="6428" max="6655" width="9.140625" style="1"/>
    <col min="6656" max="6656" width="1.140625" style="1" customWidth="1"/>
    <col min="6657" max="6657" width="9.28515625" style="1" bestFit="1" customWidth="1"/>
    <col min="6658" max="6658" width="14.85546875" style="1" customWidth="1"/>
    <col min="6659" max="6659" width="16.85546875" style="1" customWidth="1"/>
    <col min="6660" max="6660" width="10" style="1" customWidth="1"/>
    <col min="6661" max="6662" width="9.28515625" style="1" bestFit="1" customWidth="1"/>
    <col min="6663" max="6663" width="14.85546875" style="1" customWidth="1"/>
    <col min="6664" max="6664" width="11" style="1" customWidth="1"/>
    <col min="6665" max="6665" width="13.7109375" style="1" customWidth="1"/>
    <col min="6666" max="6666" width="14.28515625" style="1" customWidth="1"/>
    <col min="6667" max="6667" width="12.85546875" style="1" customWidth="1"/>
    <col min="6668" max="6668" width="13.5703125" style="1" customWidth="1"/>
    <col min="6669" max="6669" width="15.140625" style="1" customWidth="1"/>
    <col min="6670" max="6670" width="12.42578125" style="1" customWidth="1"/>
    <col min="6671" max="6671" width="12.5703125" style="1" customWidth="1"/>
    <col min="6672" max="6672" width="9.28515625" style="1" bestFit="1" customWidth="1"/>
    <col min="6673" max="6673" width="9.7109375" style="1" customWidth="1"/>
    <col min="6674" max="6674" width="8.5703125" style="1" customWidth="1"/>
    <col min="6675" max="6675" width="8.42578125" style="1" customWidth="1"/>
    <col min="6676" max="6676" width="10" style="1" customWidth="1"/>
    <col min="6677" max="6677" width="10.140625" style="1" customWidth="1"/>
    <col min="6678" max="6679" width="9.28515625" style="1" bestFit="1" customWidth="1"/>
    <col min="6680" max="6680" width="15.5703125" style="1" customWidth="1"/>
    <col min="6681" max="6681" width="15.28515625" style="1" customWidth="1"/>
    <col min="6682" max="6682" width="13.42578125" style="1" customWidth="1"/>
    <col min="6683" max="6683" width="10.85546875" style="1" customWidth="1"/>
    <col min="6684" max="6911" width="9.140625" style="1"/>
    <col min="6912" max="6912" width="1.140625" style="1" customWidth="1"/>
    <col min="6913" max="6913" width="9.28515625" style="1" bestFit="1" customWidth="1"/>
    <col min="6914" max="6914" width="14.85546875" style="1" customWidth="1"/>
    <col min="6915" max="6915" width="16.85546875" style="1" customWidth="1"/>
    <col min="6916" max="6916" width="10" style="1" customWidth="1"/>
    <col min="6917" max="6918" width="9.28515625" style="1" bestFit="1" customWidth="1"/>
    <col min="6919" max="6919" width="14.85546875" style="1" customWidth="1"/>
    <col min="6920" max="6920" width="11" style="1" customWidth="1"/>
    <col min="6921" max="6921" width="13.7109375" style="1" customWidth="1"/>
    <col min="6922" max="6922" width="14.28515625" style="1" customWidth="1"/>
    <col min="6923" max="6923" width="12.85546875" style="1" customWidth="1"/>
    <col min="6924" max="6924" width="13.5703125" style="1" customWidth="1"/>
    <col min="6925" max="6925" width="15.140625" style="1" customWidth="1"/>
    <col min="6926" max="6926" width="12.42578125" style="1" customWidth="1"/>
    <col min="6927" max="6927" width="12.5703125" style="1" customWidth="1"/>
    <col min="6928" max="6928" width="9.28515625" style="1" bestFit="1" customWidth="1"/>
    <col min="6929" max="6929" width="9.7109375" style="1" customWidth="1"/>
    <col min="6930" max="6930" width="8.5703125" style="1" customWidth="1"/>
    <col min="6931" max="6931" width="8.42578125" style="1" customWidth="1"/>
    <col min="6932" max="6932" width="10" style="1" customWidth="1"/>
    <col min="6933" max="6933" width="10.140625" style="1" customWidth="1"/>
    <col min="6934" max="6935" width="9.28515625" style="1" bestFit="1" customWidth="1"/>
    <col min="6936" max="6936" width="15.5703125" style="1" customWidth="1"/>
    <col min="6937" max="6937" width="15.28515625" style="1" customWidth="1"/>
    <col min="6938" max="6938" width="13.42578125" style="1" customWidth="1"/>
    <col min="6939" max="6939" width="10.85546875" style="1" customWidth="1"/>
    <col min="6940" max="7167" width="9.140625" style="1"/>
    <col min="7168" max="7168" width="1.140625" style="1" customWidth="1"/>
    <col min="7169" max="7169" width="9.28515625" style="1" bestFit="1" customWidth="1"/>
    <col min="7170" max="7170" width="14.85546875" style="1" customWidth="1"/>
    <col min="7171" max="7171" width="16.85546875" style="1" customWidth="1"/>
    <col min="7172" max="7172" width="10" style="1" customWidth="1"/>
    <col min="7173" max="7174" width="9.28515625" style="1" bestFit="1" customWidth="1"/>
    <col min="7175" max="7175" width="14.85546875" style="1" customWidth="1"/>
    <col min="7176" max="7176" width="11" style="1" customWidth="1"/>
    <col min="7177" max="7177" width="13.7109375" style="1" customWidth="1"/>
    <col min="7178" max="7178" width="14.28515625" style="1" customWidth="1"/>
    <col min="7179" max="7179" width="12.85546875" style="1" customWidth="1"/>
    <col min="7180" max="7180" width="13.5703125" style="1" customWidth="1"/>
    <col min="7181" max="7181" width="15.140625" style="1" customWidth="1"/>
    <col min="7182" max="7182" width="12.42578125" style="1" customWidth="1"/>
    <col min="7183" max="7183" width="12.5703125" style="1" customWidth="1"/>
    <col min="7184" max="7184" width="9.28515625" style="1" bestFit="1" customWidth="1"/>
    <col min="7185" max="7185" width="9.7109375" style="1" customWidth="1"/>
    <col min="7186" max="7186" width="8.5703125" style="1" customWidth="1"/>
    <col min="7187" max="7187" width="8.42578125" style="1" customWidth="1"/>
    <col min="7188" max="7188" width="10" style="1" customWidth="1"/>
    <col min="7189" max="7189" width="10.140625" style="1" customWidth="1"/>
    <col min="7190" max="7191" width="9.28515625" style="1" bestFit="1" customWidth="1"/>
    <col min="7192" max="7192" width="15.5703125" style="1" customWidth="1"/>
    <col min="7193" max="7193" width="15.28515625" style="1" customWidth="1"/>
    <col min="7194" max="7194" width="13.42578125" style="1" customWidth="1"/>
    <col min="7195" max="7195" width="10.85546875" style="1" customWidth="1"/>
    <col min="7196" max="7423" width="9.140625" style="1"/>
    <col min="7424" max="7424" width="1.140625" style="1" customWidth="1"/>
    <col min="7425" max="7425" width="9.28515625" style="1" bestFit="1" customWidth="1"/>
    <col min="7426" max="7426" width="14.85546875" style="1" customWidth="1"/>
    <col min="7427" max="7427" width="16.85546875" style="1" customWidth="1"/>
    <col min="7428" max="7428" width="10" style="1" customWidth="1"/>
    <col min="7429" max="7430" width="9.28515625" style="1" bestFit="1" customWidth="1"/>
    <col min="7431" max="7431" width="14.85546875" style="1" customWidth="1"/>
    <col min="7432" max="7432" width="11" style="1" customWidth="1"/>
    <col min="7433" max="7433" width="13.7109375" style="1" customWidth="1"/>
    <col min="7434" max="7434" width="14.28515625" style="1" customWidth="1"/>
    <col min="7435" max="7435" width="12.85546875" style="1" customWidth="1"/>
    <col min="7436" max="7436" width="13.5703125" style="1" customWidth="1"/>
    <col min="7437" max="7437" width="15.140625" style="1" customWidth="1"/>
    <col min="7438" max="7438" width="12.42578125" style="1" customWidth="1"/>
    <col min="7439" max="7439" width="12.5703125" style="1" customWidth="1"/>
    <col min="7440" max="7440" width="9.28515625" style="1" bestFit="1" customWidth="1"/>
    <col min="7441" max="7441" width="9.7109375" style="1" customWidth="1"/>
    <col min="7442" max="7442" width="8.5703125" style="1" customWidth="1"/>
    <col min="7443" max="7443" width="8.42578125" style="1" customWidth="1"/>
    <col min="7444" max="7444" width="10" style="1" customWidth="1"/>
    <col min="7445" max="7445" width="10.140625" style="1" customWidth="1"/>
    <col min="7446" max="7447" width="9.28515625" style="1" bestFit="1" customWidth="1"/>
    <col min="7448" max="7448" width="15.5703125" style="1" customWidth="1"/>
    <col min="7449" max="7449" width="15.28515625" style="1" customWidth="1"/>
    <col min="7450" max="7450" width="13.42578125" style="1" customWidth="1"/>
    <col min="7451" max="7451" width="10.85546875" style="1" customWidth="1"/>
    <col min="7452" max="7679" width="9.140625" style="1"/>
    <col min="7680" max="7680" width="1.140625" style="1" customWidth="1"/>
    <col min="7681" max="7681" width="9.28515625" style="1" bestFit="1" customWidth="1"/>
    <col min="7682" max="7682" width="14.85546875" style="1" customWidth="1"/>
    <col min="7683" max="7683" width="16.85546875" style="1" customWidth="1"/>
    <col min="7684" max="7684" width="10" style="1" customWidth="1"/>
    <col min="7685" max="7686" width="9.28515625" style="1" bestFit="1" customWidth="1"/>
    <col min="7687" max="7687" width="14.85546875" style="1" customWidth="1"/>
    <col min="7688" max="7688" width="11" style="1" customWidth="1"/>
    <col min="7689" max="7689" width="13.7109375" style="1" customWidth="1"/>
    <col min="7690" max="7690" width="14.28515625" style="1" customWidth="1"/>
    <col min="7691" max="7691" width="12.85546875" style="1" customWidth="1"/>
    <col min="7692" max="7692" width="13.5703125" style="1" customWidth="1"/>
    <col min="7693" max="7693" width="15.140625" style="1" customWidth="1"/>
    <col min="7694" max="7694" width="12.42578125" style="1" customWidth="1"/>
    <col min="7695" max="7695" width="12.5703125" style="1" customWidth="1"/>
    <col min="7696" max="7696" width="9.28515625" style="1" bestFit="1" customWidth="1"/>
    <col min="7697" max="7697" width="9.7109375" style="1" customWidth="1"/>
    <col min="7698" max="7698" width="8.5703125" style="1" customWidth="1"/>
    <col min="7699" max="7699" width="8.42578125" style="1" customWidth="1"/>
    <col min="7700" max="7700" width="10" style="1" customWidth="1"/>
    <col min="7701" max="7701" width="10.140625" style="1" customWidth="1"/>
    <col min="7702" max="7703" width="9.28515625" style="1" bestFit="1" customWidth="1"/>
    <col min="7704" max="7704" width="15.5703125" style="1" customWidth="1"/>
    <col min="7705" max="7705" width="15.28515625" style="1" customWidth="1"/>
    <col min="7706" max="7706" width="13.42578125" style="1" customWidth="1"/>
    <col min="7707" max="7707" width="10.85546875" style="1" customWidth="1"/>
    <col min="7708" max="7935" width="9.140625" style="1"/>
    <col min="7936" max="7936" width="1.140625" style="1" customWidth="1"/>
    <col min="7937" max="7937" width="9.28515625" style="1" bestFit="1" customWidth="1"/>
    <col min="7938" max="7938" width="14.85546875" style="1" customWidth="1"/>
    <col min="7939" max="7939" width="16.85546875" style="1" customWidth="1"/>
    <col min="7940" max="7940" width="10" style="1" customWidth="1"/>
    <col min="7941" max="7942" width="9.28515625" style="1" bestFit="1" customWidth="1"/>
    <col min="7943" max="7943" width="14.85546875" style="1" customWidth="1"/>
    <col min="7944" max="7944" width="11" style="1" customWidth="1"/>
    <col min="7945" max="7945" width="13.7109375" style="1" customWidth="1"/>
    <col min="7946" max="7946" width="14.28515625" style="1" customWidth="1"/>
    <col min="7947" max="7947" width="12.85546875" style="1" customWidth="1"/>
    <col min="7948" max="7948" width="13.5703125" style="1" customWidth="1"/>
    <col min="7949" max="7949" width="15.140625" style="1" customWidth="1"/>
    <col min="7950" max="7950" width="12.42578125" style="1" customWidth="1"/>
    <col min="7951" max="7951" width="12.5703125" style="1" customWidth="1"/>
    <col min="7952" max="7952" width="9.28515625" style="1" bestFit="1" customWidth="1"/>
    <col min="7953" max="7953" width="9.7109375" style="1" customWidth="1"/>
    <col min="7954" max="7954" width="8.5703125" style="1" customWidth="1"/>
    <col min="7955" max="7955" width="8.42578125" style="1" customWidth="1"/>
    <col min="7956" max="7956" width="10" style="1" customWidth="1"/>
    <col min="7957" max="7957" width="10.140625" style="1" customWidth="1"/>
    <col min="7958" max="7959" width="9.28515625" style="1" bestFit="1" customWidth="1"/>
    <col min="7960" max="7960" width="15.5703125" style="1" customWidth="1"/>
    <col min="7961" max="7961" width="15.28515625" style="1" customWidth="1"/>
    <col min="7962" max="7962" width="13.42578125" style="1" customWidth="1"/>
    <col min="7963" max="7963" width="10.85546875" style="1" customWidth="1"/>
    <col min="7964" max="8191" width="9.140625" style="1"/>
    <col min="8192" max="8192" width="1.140625" style="1" customWidth="1"/>
    <col min="8193" max="8193" width="9.28515625" style="1" bestFit="1" customWidth="1"/>
    <col min="8194" max="8194" width="14.85546875" style="1" customWidth="1"/>
    <col min="8195" max="8195" width="16.85546875" style="1" customWidth="1"/>
    <col min="8196" max="8196" width="10" style="1" customWidth="1"/>
    <col min="8197" max="8198" width="9.28515625" style="1" bestFit="1" customWidth="1"/>
    <col min="8199" max="8199" width="14.85546875" style="1" customWidth="1"/>
    <col min="8200" max="8200" width="11" style="1" customWidth="1"/>
    <col min="8201" max="8201" width="13.7109375" style="1" customWidth="1"/>
    <col min="8202" max="8202" width="14.28515625" style="1" customWidth="1"/>
    <col min="8203" max="8203" width="12.85546875" style="1" customWidth="1"/>
    <col min="8204" max="8204" width="13.5703125" style="1" customWidth="1"/>
    <col min="8205" max="8205" width="15.140625" style="1" customWidth="1"/>
    <col min="8206" max="8206" width="12.42578125" style="1" customWidth="1"/>
    <col min="8207" max="8207" width="12.5703125" style="1" customWidth="1"/>
    <col min="8208" max="8208" width="9.28515625" style="1" bestFit="1" customWidth="1"/>
    <col min="8209" max="8209" width="9.7109375" style="1" customWidth="1"/>
    <col min="8210" max="8210" width="8.5703125" style="1" customWidth="1"/>
    <col min="8211" max="8211" width="8.42578125" style="1" customWidth="1"/>
    <col min="8212" max="8212" width="10" style="1" customWidth="1"/>
    <col min="8213" max="8213" width="10.140625" style="1" customWidth="1"/>
    <col min="8214" max="8215" width="9.28515625" style="1" bestFit="1" customWidth="1"/>
    <col min="8216" max="8216" width="15.5703125" style="1" customWidth="1"/>
    <col min="8217" max="8217" width="15.28515625" style="1" customWidth="1"/>
    <col min="8218" max="8218" width="13.42578125" style="1" customWidth="1"/>
    <col min="8219" max="8219" width="10.85546875" style="1" customWidth="1"/>
    <col min="8220" max="8447" width="9.140625" style="1"/>
    <col min="8448" max="8448" width="1.140625" style="1" customWidth="1"/>
    <col min="8449" max="8449" width="9.28515625" style="1" bestFit="1" customWidth="1"/>
    <col min="8450" max="8450" width="14.85546875" style="1" customWidth="1"/>
    <col min="8451" max="8451" width="16.85546875" style="1" customWidth="1"/>
    <col min="8452" max="8452" width="10" style="1" customWidth="1"/>
    <col min="8453" max="8454" width="9.28515625" style="1" bestFit="1" customWidth="1"/>
    <col min="8455" max="8455" width="14.85546875" style="1" customWidth="1"/>
    <col min="8456" max="8456" width="11" style="1" customWidth="1"/>
    <col min="8457" max="8457" width="13.7109375" style="1" customWidth="1"/>
    <col min="8458" max="8458" width="14.28515625" style="1" customWidth="1"/>
    <col min="8459" max="8459" width="12.85546875" style="1" customWidth="1"/>
    <col min="8460" max="8460" width="13.5703125" style="1" customWidth="1"/>
    <col min="8461" max="8461" width="15.140625" style="1" customWidth="1"/>
    <col min="8462" max="8462" width="12.42578125" style="1" customWidth="1"/>
    <col min="8463" max="8463" width="12.5703125" style="1" customWidth="1"/>
    <col min="8464" max="8464" width="9.28515625" style="1" bestFit="1" customWidth="1"/>
    <col min="8465" max="8465" width="9.7109375" style="1" customWidth="1"/>
    <col min="8466" max="8466" width="8.5703125" style="1" customWidth="1"/>
    <col min="8467" max="8467" width="8.42578125" style="1" customWidth="1"/>
    <col min="8468" max="8468" width="10" style="1" customWidth="1"/>
    <col min="8469" max="8469" width="10.140625" style="1" customWidth="1"/>
    <col min="8470" max="8471" width="9.28515625" style="1" bestFit="1" customWidth="1"/>
    <col min="8472" max="8472" width="15.5703125" style="1" customWidth="1"/>
    <col min="8473" max="8473" width="15.28515625" style="1" customWidth="1"/>
    <col min="8474" max="8474" width="13.42578125" style="1" customWidth="1"/>
    <col min="8475" max="8475" width="10.85546875" style="1" customWidth="1"/>
    <col min="8476" max="8703" width="9.140625" style="1"/>
    <col min="8704" max="8704" width="1.140625" style="1" customWidth="1"/>
    <col min="8705" max="8705" width="9.28515625" style="1" bestFit="1" customWidth="1"/>
    <col min="8706" max="8706" width="14.85546875" style="1" customWidth="1"/>
    <col min="8707" max="8707" width="16.85546875" style="1" customWidth="1"/>
    <col min="8708" max="8708" width="10" style="1" customWidth="1"/>
    <col min="8709" max="8710" width="9.28515625" style="1" bestFit="1" customWidth="1"/>
    <col min="8711" max="8711" width="14.85546875" style="1" customWidth="1"/>
    <col min="8712" max="8712" width="11" style="1" customWidth="1"/>
    <col min="8713" max="8713" width="13.7109375" style="1" customWidth="1"/>
    <col min="8714" max="8714" width="14.28515625" style="1" customWidth="1"/>
    <col min="8715" max="8715" width="12.85546875" style="1" customWidth="1"/>
    <col min="8716" max="8716" width="13.5703125" style="1" customWidth="1"/>
    <col min="8717" max="8717" width="15.140625" style="1" customWidth="1"/>
    <col min="8718" max="8718" width="12.42578125" style="1" customWidth="1"/>
    <col min="8719" max="8719" width="12.5703125" style="1" customWidth="1"/>
    <col min="8720" max="8720" width="9.28515625" style="1" bestFit="1" customWidth="1"/>
    <col min="8721" max="8721" width="9.7109375" style="1" customWidth="1"/>
    <col min="8722" max="8722" width="8.5703125" style="1" customWidth="1"/>
    <col min="8723" max="8723" width="8.42578125" style="1" customWidth="1"/>
    <col min="8724" max="8724" width="10" style="1" customWidth="1"/>
    <col min="8725" max="8725" width="10.140625" style="1" customWidth="1"/>
    <col min="8726" max="8727" width="9.28515625" style="1" bestFit="1" customWidth="1"/>
    <col min="8728" max="8728" width="15.5703125" style="1" customWidth="1"/>
    <col min="8729" max="8729" width="15.28515625" style="1" customWidth="1"/>
    <col min="8730" max="8730" width="13.42578125" style="1" customWidth="1"/>
    <col min="8731" max="8731" width="10.85546875" style="1" customWidth="1"/>
    <col min="8732" max="8959" width="9.140625" style="1"/>
    <col min="8960" max="8960" width="1.140625" style="1" customWidth="1"/>
    <col min="8961" max="8961" width="9.28515625" style="1" bestFit="1" customWidth="1"/>
    <col min="8962" max="8962" width="14.85546875" style="1" customWidth="1"/>
    <col min="8963" max="8963" width="16.85546875" style="1" customWidth="1"/>
    <col min="8964" max="8964" width="10" style="1" customWidth="1"/>
    <col min="8965" max="8966" width="9.28515625" style="1" bestFit="1" customWidth="1"/>
    <col min="8967" max="8967" width="14.85546875" style="1" customWidth="1"/>
    <col min="8968" max="8968" width="11" style="1" customWidth="1"/>
    <col min="8969" max="8969" width="13.7109375" style="1" customWidth="1"/>
    <col min="8970" max="8970" width="14.28515625" style="1" customWidth="1"/>
    <col min="8971" max="8971" width="12.85546875" style="1" customWidth="1"/>
    <col min="8972" max="8972" width="13.5703125" style="1" customWidth="1"/>
    <col min="8973" max="8973" width="15.140625" style="1" customWidth="1"/>
    <col min="8974" max="8974" width="12.42578125" style="1" customWidth="1"/>
    <col min="8975" max="8975" width="12.5703125" style="1" customWidth="1"/>
    <col min="8976" max="8976" width="9.28515625" style="1" bestFit="1" customWidth="1"/>
    <col min="8977" max="8977" width="9.7109375" style="1" customWidth="1"/>
    <col min="8978" max="8978" width="8.5703125" style="1" customWidth="1"/>
    <col min="8979" max="8979" width="8.42578125" style="1" customWidth="1"/>
    <col min="8980" max="8980" width="10" style="1" customWidth="1"/>
    <col min="8981" max="8981" width="10.140625" style="1" customWidth="1"/>
    <col min="8982" max="8983" width="9.28515625" style="1" bestFit="1" customWidth="1"/>
    <col min="8984" max="8984" width="15.5703125" style="1" customWidth="1"/>
    <col min="8985" max="8985" width="15.28515625" style="1" customWidth="1"/>
    <col min="8986" max="8986" width="13.42578125" style="1" customWidth="1"/>
    <col min="8987" max="8987" width="10.85546875" style="1" customWidth="1"/>
    <col min="8988" max="9215" width="9.140625" style="1"/>
    <col min="9216" max="9216" width="1.140625" style="1" customWidth="1"/>
    <col min="9217" max="9217" width="9.28515625" style="1" bestFit="1" customWidth="1"/>
    <col min="9218" max="9218" width="14.85546875" style="1" customWidth="1"/>
    <col min="9219" max="9219" width="16.85546875" style="1" customWidth="1"/>
    <col min="9220" max="9220" width="10" style="1" customWidth="1"/>
    <col min="9221" max="9222" width="9.28515625" style="1" bestFit="1" customWidth="1"/>
    <col min="9223" max="9223" width="14.85546875" style="1" customWidth="1"/>
    <col min="9224" max="9224" width="11" style="1" customWidth="1"/>
    <col min="9225" max="9225" width="13.7109375" style="1" customWidth="1"/>
    <col min="9226" max="9226" width="14.28515625" style="1" customWidth="1"/>
    <col min="9227" max="9227" width="12.85546875" style="1" customWidth="1"/>
    <col min="9228" max="9228" width="13.5703125" style="1" customWidth="1"/>
    <col min="9229" max="9229" width="15.140625" style="1" customWidth="1"/>
    <col min="9230" max="9230" width="12.42578125" style="1" customWidth="1"/>
    <col min="9231" max="9231" width="12.5703125" style="1" customWidth="1"/>
    <col min="9232" max="9232" width="9.28515625" style="1" bestFit="1" customWidth="1"/>
    <col min="9233" max="9233" width="9.7109375" style="1" customWidth="1"/>
    <col min="9234" max="9234" width="8.5703125" style="1" customWidth="1"/>
    <col min="9235" max="9235" width="8.42578125" style="1" customWidth="1"/>
    <col min="9236" max="9236" width="10" style="1" customWidth="1"/>
    <col min="9237" max="9237" width="10.140625" style="1" customWidth="1"/>
    <col min="9238" max="9239" width="9.28515625" style="1" bestFit="1" customWidth="1"/>
    <col min="9240" max="9240" width="15.5703125" style="1" customWidth="1"/>
    <col min="9241" max="9241" width="15.28515625" style="1" customWidth="1"/>
    <col min="9242" max="9242" width="13.42578125" style="1" customWidth="1"/>
    <col min="9243" max="9243" width="10.85546875" style="1" customWidth="1"/>
    <col min="9244" max="9471" width="9.140625" style="1"/>
    <col min="9472" max="9472" width="1.140625" style="1" customWidth="1"/>
    <col min="9473" max="9473" width="9.28515625" style="1" bestFit="1" customWidth="1"/>
    <col min="9474" max="9474" width="14.85546875" style="1" customWidth="1"/>
    <col min="9475" max="9475" width="16.85546875" style="1" customWidth="1"/>
    <col min="9476" max="9476" width="10" style="1" customWidth="1"/>
    <col min="9477" max="9478" width="9.28515625" style="1" bestFit="1" customWidth="1"/>
    <col min="9479" max="9479" width="14.85546875" style="1" customWidth="1"/>
    <col min="9480" max="9480" width="11" style="1" customWidth="1"/>
    <col min="9481" max="9481" width="13.7109375" style="1" customWidth="1"/>
    <col min="9482" max="9482" width="14.28515625" style="1" customWidth="1"/>
    <col min="9483" max="9483" width="12.85546875" style="1" customWidth="1"/>
    <col min="9484" max="9484" width="13.5703125" style="1" customWidth="1"/>
    <col min="9485" max="9485" width="15.140625" style="1" customWidth="1"/>
    <col min="9486" max="9486" width="12.42578125" style="1" customWidth="1"/>
    <col min="9487" max="9487" width="12.5703125" style="1" customWidth="1"/>
    <col min="9488" max="9488" width="9.28515625" style="1" bestFit="1" customWidth="1"/>
    <col min="9489" max="9489" width="9.7109375" style="1" customWidth="1"/>
    <col min="9490" max="9490" width="8.5703125" style="1" customWidth="1"/>
    <col min="9491" max="9491" width="8.42578125" style="1" customWidth="1"/>
    <col min="9492" max="9492" width="10" style="1" customWidth="1"/>
    <col min="9493" max="9493" width="10.140625" style="1" customWidth="1"/>
    <col min="9494" max="9495" width="9.28515625" style="1" bestFit="1" customWidth="1"/>
    <col min="9496" max="9496" width="15.5703125" style="1" customWidth="1"/>
    <col min="9497" max="9497" width="15.28515625" style="1" customWidth="1"/>
    <col min="9498" max="9498" width="13.42578125" style="1" customWidth="1"/>
    <col min="9499" max="9499" width="10.85546875" style="1" customWidth="1"/>
    <col min="9500" max="9727" width="9.140625" style="1"/>
    <col min="9728" max="9728" width="1.140625" style="1" customWidth="1"/>
    <col min="9729" max="9729" width="9.28515625" style="1" bestFit="1" customWidth="1"/>
    <col min="9730" max="9730" width="14.85546875" style="1" customWidth="1"/>
    <col min="9731" max="9731" width="16.85546875" style="1" customWidth="1"/>
    <col min="9732" max="9732" width="10" style="1" customWidth="1"/>
    <col min="9733" max="9734" width="9.28515625" style="1" bestFit="1" customWidth="1"/>
    <col min="9735" max="9735" width="14.85546875" style="1" customWidth="1"/>
    <col min="9736" max="9736" width="11" style="1" customWidth="1"/>
    <col min="9737" max="9737" width="13.7109375" style="1" customWidth="1"/>
    <col min="9738" max="9738" width="14.28515625" style="1" customWidth="1"/>
    <col min="9739" max="9739" width="12.85546875" style="1" customWidth="1"/>
    <col min="9740" max="9740" width="13.5703125" style="1" customWidth="1"/>
    <col min="9741" max="9741" width="15.140625" style="1" customWidth="1"/>
    <col min="9742" max="9742" width="12.42578125" style="1" customWidth="1"/>
    <col min="9743" max="9743" width="12.5703125" style="1" customWidth="1"/>
    <col min="9744" max="9744" width="9.28515625" style="1" bestFit="1" customWidth="1"/>
    <col min="9745" max="9745" width="9.7109375" style="1" customWidth="1"/>
    <col min="9746" max="9746" width="8.5703125" style="1" customWidth="1"/>
    <col min="9747" max="9747" width="8.42578125" style="1" customWidth="1"/>
    <col min="9748" max="9748" width="10" style="1" customWidth="1"/>
    <col min="9749" max="9749" width="10.140625" style="1" customWidth="1"/>
    <col min="9750" max="9751" width="9.28515625" style="1" bestFit="1" customWidth="1"/>
    <col min="9752" max="9752" width="15.5703125" style="1" customWidth="1"/>
    <col min="9753" max="9753" width="15.28515625" style="1" customWidth="1"/>
    <col min="9754" max="9754" width="13.42578125" style="1" customWidth="1"/>
    <col min="9755" max="9755" width="10.85546875" style="1" customWidth="1"/>
    <col min="9756" max="9983" width="9.140625" style="1"/>
    <col min="9984" max="9984" width="1.140625" style="1" customWidth="1"/>
    <col min="9985" max="9985" width="9.28515625" style="1" bestFit="1" customWidth="1"/>
    <col min="9986" max="9986" width="14.85546875" style="1" customWidth="1"/>
    <col min="9987" max="9987" width="16.85546875" style="1" customWidth="1"/>
    <col min="9988" max="9988" width="10" style="1" customWidth="1"/>
    <col min="9989" max="9990" width="9.28515625" style="1" bestFit="1" customWidth="1"/>
    <col min="9991" max="9991" width="14.85546875" style="1" customWidth="1"/>
    <col min="9992" max="9992" width="11" style="1" customWidth="1"/>
    <col min="9993" max="9993" width="13.7109375" style="1" customWidth="1"/>
    <col min="9994" max="9994" width="14.28515625" style="1" customWidth="1"/>
    <col min="9995" max="9995" width="12.85546875" style="1" customWidth="1"/>
    <col min="9996" max="9996" width="13.5703125" style="1" customWidth="1"/>
    <col min="9997" max="9997" width="15.140625" style="1" customWidth="1"/>
    <col min="9998" max="9998" width="12.42578125" style="1" customWidth="1"/>
    <col min="9999" max="9999" width="12.5703125" style="1" customWidth="1"/>
    <col min="10000" max="10000" width="9.28515625" style="1" bestFit="1" customWidth="1"/>
    <col min="10001" max="10001" width="9.7109375" style="1" customWidth="1"/>
    <col min="10002" max="10002" width="8.5703125" style="1" customWidth="1"/>
    <col min="10003" max="10003" width="8.42578125" style="1" customWidth="1"/>
    <col min="10004" max="10004" width="10" style="1" customWidth="1"/>
    <col min="10005" max="10005" width="10.140625" style="1" customWidth="1"/>
    <col min="10006" max="10007" width="9.28515625" style="1" bestFit="1" customWidth="1"/>
    <col min="10008" max="10008" width="15.5703125" style="1" customWidth="1"/>
    <col min="10009" max="10009" width="15.28515625" style="1" customWidth="1"/>
    <col min="10010" max="10010" width="13.42578125" style="1" customWidth="1"/>
    <col min="10011" max="10011" width="10.85546875" style="1" customWidth="1"/>
    <col min="10012" max="10239" width="9.140625" style="1"/>
    <col min="10240" max="10240" width="1.140625" style="1" customWidth="1"/>
    <col min="10241" max="10241" width="9.28515625" style="1" bestFit="1" customWidth="1"/>
    <col min="10242" max="10242" width="14.85546875" style="1" customWidth="1"/>
    <col min="10243" max="10243" width="16.85546875" style="1" customWidth="1"/>
    <col min="10244" max="10244" width="10" style="1" customWidth="1"/>
    <col min="10245" max="10246" width="9.28515625" style="1" bestFit="1" customWidth="1"/>
    <col min="10247" max="10247" width="14.85546875" style="1" customWidth="1"/>
    <col min="10248" max="10248" width="11" style="1" customWidth="1"/>
    <col min="10249" max="10249" width="13.7109375" style="1" customWidth="1"/>
    <col min="10250" max="10250" width="14.28515625" style="1" customWidth="1"/>
    <col min="10251" max="10251" width="12.85546875" style="1" customWidth="1"/>
    <col min="10252" max="10252" width="13.5703125" style="1" customWidth="1"/>
    <col min="10253" max="10253" width="15.140625" style="1" customWidth="1"/>
    <col min="10254" max="10254" width="12.42578125" style="1" customWidth="1"/>
    <col min="10255" max="10255" width="12.5703125" style="1" customWidth="1"/>
    <col min="10256" max="10256" width="9.28515625" style="1" bestFit="1" customWidth="1"/>
    <col min="10257" max="10257" width="9.7109375" style="1" customWidth="1"/>
    <col min="10258" max="10258" width="8.5703125" style="1" customWidth="1"/>
    <col min="10259" max="10259" width="8.42578125" style="1" customWidth="1"/>
    <col min="10260" max="10260" width="10" style="1" customWidth="1"/>
    <col min="10261" max="10261" width="10.140625" style="1" customWidth="1"/>
    <col min="10262" max="10263" width="9.28515625" style="1" bestFit="1" customWidth="1"/>
    <col min="10264" max="10264" width="15.5703125" style="1" customWidth="1"/>
    <col min="10265" max="10265" width="15.28515625" style="1" customWidth="1"/>
    <col min="10266" max="10266" width="13.42578125" style="1" customWidth="1"/>
    <col min="10267" max="10267" width="10.85546875" style="1" customWidth="1"/>
    <col min="10268" max="10495" width="9.140625" style="1"/>
    <col min="10496" max="10496" width="1.140625" style="1" customWidth="1"/>
    <col min="10497" max="10497" width="9.28515625" style="1" bestFit="1" customWidth="1"/>
    <col min="10498" max="10498" width="14.85546875" style="1" customWidth="1"/>
    <col min="10499" max="10499" width="16.85546875" style="1" customWidth="1"/>
    <col min="10500" max="10500" width="10" style="1" customWidth="1"/>
    <col min="10501" max="10502" width="9.28515625" style="1" bestFit="1" customWidth="1"/>
    <col min="10503" max="10503" width="14.85546875" style="1" customWidth="1"/>
    <col min="10504" max="10504" width="11" style="1" customWidth="1"/>
    <col min="10505" max="10505" width="13.7109375" style="1" customWidth="1"/>
    <col min="10506" max="10506" width="14.28515625" style="1" customWidth="1"/>
    <col min="10507" max="10507" width="12.85546875" style="1" customWidth="1"/>
    <col min="10508" max="10508" width="13.5703125" style="1" customWidth="1"/>
    <col min="10509" max="10509" width="15.140625" style="1" customWidth="1"/>
    <col min="10510" max="10510" width="12.42578125" style="1" customWidth="1"/>
    <col min="10511" max="10511" width="12.5703125" style="1" customWidth="1"/>
    <col min="10512" max="10512" width="9.28515625" style="1" bestFit="1" customWidth="1"/>
    <col min="10513" max="10513" width="9.7109375" style="1" customWidth="1"/>
    <col min="10514" max="10514" width="8.5703125" style="1" customWidth="1"/>
    <col min="10515" max="10515" width="8.42578125" style="1" customWidth="1"/>
    <col min="10516" max="10516" width="10" style="1" customWidth="1"/>
    <col min="10517" max="10517" width="10.140625" style="1" customWidth="1"/>
    <col min="10518" max="10519" width="9.28515625" style="1" bestFit="1" customWidth="1"/>
    <col min="10520" max="10520" width="15.5703125" style="1" customWidth="1"/>
    <col min="10521" max="10521" width="15.28515625" style="1" customWidth="1"/>
    <col min="10522" max="10522" width="13.42578125" style="1" customWidth="1"/>
    <col min="10523" max="10523" width="10.85546875" style="1" customWidth="1"/>
    <col min="10524" max="10751" width="9.140625" style="1"/>
    <col min="10752" max="10752" width="1.140625" style="1" customWidth="1"/>
    <col min="10753" max="10753" width="9.28515625" style="1" bestFit="1" customWidth="1"/>
    <col min="10754" max="10754" width="14.85546875" style="1" customWidth="1"/>
    <col min="10755" max="10755" width="16.85546875" style="1" customWidth="1"/>
    <col min="10756" max="10756" width="10" style="1" customWidth="1"/>
    <col min="10757" max="10758" width="9.28515625" style="1" bestFit="1" customWidth="1"/>
    <col min="10759" max="10759" width="14.85546875" style="1" customWidth="1"/>
    <col min="10760" max="10760" width="11" style="1" customWidth="1"/>
    <col min="10761" max="10761" width="13.7109375" style="1" customWidth="1"/>
    <col min="10762" max="10762" width="14.28515625" style="1" customWidth="1"/>
    <col min="10763" max="10763" width="12.85546875" style="1" customWidth="1"/>
    <col min="10764" max="10764" width="13.5703125" style="1" customWidth="1"/>
    <col min="10765" max="10765" width="15.140625" style="1" customWidth="1"/>
    <col min="10766" max="10766" width="12.42578125" style="1" customWidth="1"/>
    <col min="10767" max="10767" width="12.5703125" style="1" customWidth="1"/>
    <col min="10768" max="10768" width="9.28515625" style="1" bestFit="1" customWidth="1"/>
    <col min="10769" max="10769" width="9.7109375" style="1" customWidth="1"/>
    <col min="10770" max="10770" width="8.5703125" style="1" customWidth="1"/>
    <col min="10771" max="10771" width="8.42578125" style="1" customWidth="1"/>
    <col min="10772" max="10772" width="10" style="1" customWidth="1"/>
    <col min="10773" max="10773" width="10.140625" style="1" customWidth="1"/>
    <col min="10774" max="10775" width="9.28515625" style="1" bestFit="1" customWidth="1"/>
    <col min="10776" max="10776" width="15.5703125" style="1" customWidth="1"/>
    <col min="10777" max="10777" width="15.28515625" style="1" customWidth="1"/>
    <col min="10778" max="10778" width="13.42578125" style="1" customWidth="1"/>
    <col min="10779" max="10779" width="10.85546875" style="1" customWidth="1"/>
    <col min="10780" max="11007" width="9.140625" style="1"/>
    <col min="11008" max="11008" width="1.140625" style="1" customWidth="1"/>
    <col min="11009" max="11009" width="9.28515625" style="1" bestFit="1" customWidth="1"/>
    <col min="11010" max="11010" width="14.85546875" style="1" customWidth="1"/>
    <col min="11011" max="11011" width="16.85546875" style="1" customWidth="1"/>
    <col min="11012" max="11012" width="10" style="1" customWidth="1"/>
    <col min="11013" max="11014" width="9.28515625" style="1" bestFit="1" customWidth="1"/>
    <col min="11015" max="11015" width="14.85546875" style="1" customWidth="1"/>
    <col min="11016" max="11016" width="11" style="1" customWidth="1"/>
    <col min="11017" max="11017" width="13.7109375" style="1" customWidth="1"/>
    <col min="11018" max="11018" width="14.28515625" style="1" customWidth="1"/>
    <col min="11019" max="11019" width="12.85546875" style="1" customWidth="1"/>
    <col min="11020" max="11020" width="13.5703125" style="1" customWidth="1"/>
    <col min="11021" max="11021" width="15.140625" style="1" customWidth="1"/>
    <col min="11022" max="11022" width="12.42578125" style="1" customWidth="1"/>
    <col min="11023" max="11023" width="12.5703125" style="1" customWidth="1"/>
    <col min="11024" max="11024" width="9.28515625" style="1" bestFit="1" customWidth="1"/>
    <col min="11025" max="11025" width="9.7109375" style="1" customWidth="1"/>
    <col min="11026" max="11026" width="8.5703125" style="1" customWidth="1"/>
    <col min="11027" max="11027" width="8.42578125" style="1" customWidth="1"/>
    <col min="11028" max="11028" width="10" style="1" customWidth="1"/>
    <col min="11029" max="11029" width="10.140625" style="1" customWidth="1"/>
    <col min="11030" max="11031" width="9.28515625" style="1" bestFit="1" customWidth="1"/>
    <col min="11032" max="11032" width="15.5703125" style="1" customWidth="1"/>
    <col min="11033" max="11033" width="15.28515625" style="1" customWidth="1"/>
    <col min="11034" max="11034" width="13.42578125" style="1" customWidth="1"/>
    <col min="11035" max="11035" width="10.85546875" style="1" customWidth="1"/>
    <col min="11036" max="11263" width="9.140625" style="1"/>
    <col min="11264" max="11264" width="1.140625" style="1" customWidth="1"/>
    <col min="11265" max="11265" width="9.28515625" style="1" bestFit="1" customWidth="1"/>
    <col min="11266" max="11266" width="14.85546875" style="1" customWidth="1"/>
    <col min="11267" max="11267" width="16.85546875" style="1" customWidth="1"/>
    <col min="11268" max="11268" width="10" style="1" customWidth="1"/>
    <col min="11269" max="11270" width="9.28515625" style="1" bestFit="1" customWidth="1"/>
    <col min="11271" max="11271" width="14.85546875" style="1" customWidth="1"/>
    <col min="11272" max="11272" width="11" style="1" customWidth="1"/>
    <col min="11273" max="11273" width="13.7109375" style="1" customWidth="1"/>
    <col min="11274" max="11274" width="14.28515625" style="1" customWidth="1"/>
    <col min="11275" max="11275" width="12.85546875" style="1" customWidth="1"/>
    <col min="11276" max="11276" width="13.5703125" style="1" customWidth="1"/>
    <col min="11277" max="11277" width="15.140625" style="1" customWidth="1"/>
    <col min="11278" max="11278" width="12.42578125" style="1" customWidth="1"/>
    <col min="11279" max="11279" width="12.5703125" style="1" customWidth="1"/>
    <col min="11280" max="11280" width="9.28515625" style="1" bestFit="1" customWidth="1"/>
    <col min="11281" max="11281" width="9.7109375" style="1" customWidth="1"/>
    <col min="11282" max="11282" width="8.5703125" style="1" customWidth="1"/>
    <col min="11283" max="11283" width="8.42578125" style="1" customWidth="1"/>
    <col min="11284" max="11284" width="10" style="1" customWidth="1"/>
    <col min="11285" max="11285" width="10.140625" style="1" customWidth="1"/>
    <col min="11286" max="11287" width="9.28515625" style="1" bestFit="1" customWidth="1"/>
    <col min="11288" max="11288" width="15.5703125" style="1" customWidth="1"/>
    <col min="11289" max="11289" width="15.28515625" style="1" customWidth="1"/>
    <col min="11290" max="11290" width="13.42578125" style="1" customWidth="1"/>
    <col min="11291" max="11291" width="10.85546875" style="1" customWidth="1"/>
    <col min="11292" max="11519" width="9.140625" style="1"/>
    <col min="11520" max="11520" width="1.140625" style="1" customWidth="1"/>
    <col min="11521" max="11521" width="9.28515625" style="1" bestFit="1" customWidth="1"/>
    <col min="11522" max="11522" width="14.85546875" style="1" customWidth="1"/>
    <col min="11523" max="11523" width="16.85546875" style="1" customWidth="1"/>
    <col min="11524" max="11524" width="10" style="1" customWidth="1"/>
    <col min="11525" max="11526" width="9.28515625" style="1" bestFit="1" customWidth="1"/>
    <col min="11527" max="11527" width="14.85546875" style="1" customWidth="1"/>
    <col min="11528" max="11528" width="11" style="1" customWidth="1"/>
    <col min="11529" max="11529" width="13.7109375" style="1" customWidth="1"/>
    <col min="11530" max="11530" width="14.28515625" style="1" customWidth="1"/>
    <col min="11531" max="11531" width="12.85546875" style="1" customWidth="1"/>
    <col min="11532" max="11532" width="13.5703125" style="1" customWidth="1"/>
    <col min="11533" max="11533" width="15.140625" style="1" customWidth="1"/>
    <col min="11534" max="11534" width="12.42578125" style="1" customWidth="1"/>
    <col min="11535" max="11535" width="12.5703125" style="1" customWidth="1"/>
    <col min="11536" max="11536" width="9.28515625" style="1" bestFit="1" customWidth="1"/>
    <col min="11537" max="11537" width="9.7109375" style="1" customWidth="1"/>
    <col min="11538" max="11538" width="8.5703125" style="1" customWidth="1"/>
    <col min="11539" max="11539" width="8.42578125" style="1" customWidth="1"/>
    <col min="11540" max="11540" width="10" style="1" customWidth="1"/>
    <col min="11541" max="11541" width="10.140625" style="1" customWidth="1"/>
    <col min="11542" max="11543" width="9.28515625" style="1" bestFit="1" customWidth="1"/>
    <col min="11544" max="11544" width="15.5703125" style="1" customWidth="1"/>
    <col min="11545" max="11545" width="15.28515625" style="1" customWidth="1"/>
    <col min="11546" max="11546" width="13.42578125" style="1" customWidth="1"/>
    <col min="11547" max="11547" width="10.85546875" style="1" customWidth="1"/>
    <col min="11548" max="11775" width="9.140625" style="1"/>
    <col min="11776" max="11776" width="1.140625" style="1" customWidth="1"/>
    <col min="11777" max="11777" width="9.28515625" style="1" bestFit="1" customWidth="1"/>
    <col min="11778" max="11778" width="14.85546875" style="1" customWidth="1"/>
    <col min="11779" max="11779" width="16.85546875" style="1" customWidth="1"/>
    <col min="11780" max="11780" width="10" style="1" customWidth="1"/>
    <col min="11781" max="11782" width="9.28515625" style="1" bestFit="1" customWidth="1"/>
    <col min="11783" max="11783" width="14.85546875" style="1" customWidth="1"/>
    <col min="11784" max="11784" width="11" style="1" customWidth="1"/>
    <col min="11785" max="11785" width="13.7109375" style="1" customWidth="1"/>
    <col min="11786" max="11786" width="14.28515625" style="1" customWidth="1"/>
    <col min="11787" max="11787" width="12.85546875" style="1" customWidth="1"/>
    <col min="11788" max="11788" width="13.5703125" style="1" customWidth="1"/>
    <col min="11789" max="11789" width="15.140625" style="1" customWidth="1"/>
    <col min="11790" max="11790" width="12.42578125" style="1" customWidth="1"/>
    <col min="11791" max="11791" width="12.5703125" style="1" customWidth="1"/>
    <col min="11792" max="11792" width="9.28515625" style="1" bestFit="1" customWidth="1"/>
    <col min="11793" max="11793" width="9.7109375" style="1" customWidth="1"/>
    <col min="11794" max="11794" width="8.5703125" style="1" customWidth="1"/>
    <col min="11795" max="11795" width="8.42578125" style="1" customWidth="1"/>
    <col min="11796" max="11796" width="10" style="1" customWidth="1"/>
    <col min="11797" max="11797" width="10.140625" style="1" customWidth="1"/>
    <col min="11798" max="11799" width="9.28515625" style="1" bestFit="1" customWidth="1"/>
    <col min="11800" max="11800" width="15.5703125" style="1" customWidth="1"/>
    <col min="11801" max="11801" width="15.28515625" style="1" customWidth="1"/>
    <col min="11802" max="11802" width="13.42578125" style="1" customWidth="1"/>
    <col min="11803" max="11803" width="10.85546875" style="1" customWidth="1"/>
    <col min="11804" max="12031" width="9.140625" style="1"/>
    <col min="12032" max="12032" width="1.140625" style="1" customWidth="1"/>
    <col min="12033" max="12033" width="9.28515625" style="1" bestFit="1" customWidth="1"/>
    <col min="12034" max="12034" width="14.85546875" style="1" customWidth="1"/>
    <col min="12035" max="12035" width="16.85546875" style="1" customWidth="1"/>
    <col min="12036" max="12036" width="10" style="1" customWidth="1"/>
    <col min="12037" max="12038" width="9.28515625" style="1" bestFit="1" customWidth="1"/>
    <col min="12039" max="12039" width="14.85546875" style="1" customWidth="1"/>
    <col min="12040" max="12040" width="11" style="1" customWidth="1"/>
    <col min="12041" max="12041" width="13.7109375" style="1" customWidth="1"/>
    <col min="12042" max="12042" width="14.28515625" style="1" customWidth="1"/>
    <col min="12043" max="12043" width="12.85546875" style="1" customWidth="1"/>
    <col min="12044" max="12044" width="13.5703125" style="1" customWidth="1"/>
    <col min="12045" max="12045" width="15.140625" style="1" customWidth="1"/>
    <col min="12046" max="12046" width="12.42578125" style="1" customWidth="1"/>
    <col min="12047" max="12047" width="12.5703125" style="1" customWidth="1"/>
    <col min="12048" max="12048" width="9.28515625" style="1" bestFit="1" customWidth="1"/>
    <col min="12049" max="12049" width="9.7109375" style="1" customWidth="1"/>
    <col min="12050" max="12050" width="8.5703125" style="1" customWidth="1"/>
    <col min="12051" max="12051" width="8.42578125" style="1" customWidth="1"/>
    <col min="12052" max="12052" width="10" style="1" customWidth="1"/>
    <col min="12053" max="12053" width="10.140625" style="1" customWidth="1"/>
    <col min="12054" max="12055" width="9.28515625" style="1" bestFit="1" customWidth="1"/>
    <col min="12056" max="12056" width="15.5703125" style="1" customWidth="1"/>
    <col min="12057" max="12057" width="15.28515625" style="1" customWidth="1"/>
    <col min="12058" max="12058" width="13.42578125" style="1" customWidth="1"/>
    <col min="12059" max="12059" width="10.85546875" style="1" customWidth="1"/>
    <col min="12060" max="12287" width="9.140625" style="1"/>
    <col min="12288" max="12288" width="1.140625" style="1" customWidth="1"/>
    <col min="12289" max="12289" width="9.28515625" style="1" bestFit="1" customWidth="1"/>
    <col min="12290" max="12290" width="14.85546875" style="1" customWidth="1"/>
    <col min="12291" max="12291" width="16.85546875" style="1" customWidth="1"/>
    <col min="12292" max="12292" width="10" style="1" customWidth="1"/>
    <col min="12293" max="12294" width="9.28515625" style="1" bestFit="1" customWidth="1"/>
    <col min="12295" max="12295" width="14.85546875" style="1" customWidth="1"/>
    <col min="12296" max="12296" width="11" style="1" customWidth="1"/>
    <col min="12297" max="12297" width="13.7109375" style="1" customWidth="1"/>
    <col min="12298" max="12298" width="14.28515625" style="1" customWidth="1"/>
    <col min="12299" max="12299" width="12.85546875" style="1" customWidth="1"/>
    <col min="12300" max="12300" width="13.5703125" style="1" customWidth="1"/>
    <col min="12301" max="12301" width="15.140625" style="1" customWidth="1"/>
    <col min="12302" max="12302" width="12.42578125" style="1" customWidth="1"/>
    <col min="12303" max="12303" width="12.5703125" style="1" customWidth="1"/>
    <col min="12304" max="12304" width="9.28515625" style="1" bestFit="1" customWidth="1"/>
    <col min="12305" max="12305" width="9.7109375" style="1" customWidth="1"/>
    <col min="12306" max="12306" width="8.5703125" style="1" customWidth="1"/>
    <col min="12307" max="12307" width="8.42578125" style="1" customWidth="1"/>
    <col min="12308" max="12308" width="10" style="1" customWidth="1"/>
    <col min="12309" max="12309" width="10.140625" style="1" customWidth="1"/>
    <col min="12310" max="12311" width="9.28515625" style="1" bestFit="1" customWidth="1"/>
    <col min="12312" max="12312" width="15.5703125" style="1" customWidth="1"/>
    <col min="12313" max="12313" width="15.28515625" style="1" customWidth="1"/>
    <col min="12314" max="12314" width="13.42578125" style="1" customWidth="1"/>
    <col min="12315" max="12315" width="10.85546875" style="1" customWidth="1"/>
    <col min="12316" max="12543" width="9.140625" style="1"/>
    <col min="12544" max="12544" width="1.140625" style="1" customWidth="1"/>
    <col min="12545" max="12545" width="9.28515625" style="1" bestFit="1" customWidth="1"/>
    <col min="12546" max="12546" width="14.85546875" style="1" customWidth="1"/>
    <col min="12547" max="12547" width="16.85546875" style="1" customWidth="1"/>
    <col min="12548" max="12548" width="10" style="1" customWidth="1"/>
    <col min="12549" max="12550" width="9.28515625" style="1" bestFit="1" customWidth="1"/>
    <col min="12551" max="12551" width="14.85546875" style="1" customWidth="1"/>
    <col min="12552" max="12552" width="11" style="1" customWidth="1"/>
    <col min="12553" max="12553" width="13.7109375" style="1" customWidth="1"/>
    <col min="12554" max="12554" width="14.28515625" style="1" customWidth="1"/>
    <col min="12555" max="12555" width="12.85546875" style="1" customWidth="1"/>
    <col min="12556" max="12556" width="13.5703125" style="1" customWidth="1"/>
    <col min="12557" max="12557" width="15.140625" style="1" customWidth="1"/>
    <col min="12558" max="12558" width="12.42578125" style="1" customWidth="1"/>
    <col min="12559" max="12559" width="12.5703125" style="1" customWidth="1"/>
    <col min="12560" max="12560" width="9.28515625" style="1" bestFit="1" customWidth="1"/>
    <col min="12561" max="12561" width="9.7109375" style="1" customWidth="1"/>
    <col min="12562" max="12562" width="8.5703125" style="1" customWidth="1"/>
    <col min="12563" max="12563" width="8.42578125" style="1" customWidth="1"/>
    <col min="12564" max="12564" width="10" style="1" customWidth="1"/>
    <col min="12565" max="12565" width="10.140625" style="1" customWidth="1"/>
    <col min="12566" max="12567" width="9.28515625" style="1" bestFit="1" customWidth="1"/>
    <col min="12568" max="12568" width="15.5703125" style="1" customWidth="1"/>
    <col min="12569" max="12569" width="15.28515625" style="1" customWidth="1"/>
    <col min="12570" max="12570" width="13.42578125" style="1" customWidth="1"/>
    <col min="12571" max="12571" width="10.85546875" style="1" customWidth="1"/>
    <col min="12572" max="12799" width="9.140625" style="1"/>
    <col min="12800" max="12800" width="1.140625" style="1" customWidth="1"/>
    <col min="12801" max="12801" width="9.28515625" style="1" bestFit="1" customWidth="1"/>
    <col min="12802" max="12802" width="14.85546875" style="1" customWidth="1"/>
    <col min="12803" max="12803" width="16.85546875" style="1" customWidth="1"/>
    <col min="12804" max="12804" width="10" style="1" customWidth="1"/>
    <col min="12805" max="12806" width="9.28515625" style="1" bestFit="1" customWidth="1"/>
    <col min="12807" max="12807" width="14.85546875" style="1" customWidth="1"/>
    <col min="12808" max="12808" width="11" style="1" customWidth="1"/>
    <col min="12809" max="12809" width="13.7109375" style="1" customWidth="1"/>
    <col min="12810" max="12810" width="14.28515625" style="1" customWidth="1"/>
    <col min="12811" max="12811" width="12.85546875" style="1" customWidth="1"/>
    <col min="12812" max="12812" width="13.5703125" style="1" customWidth="1"/>
    <col min="12813" max="12813" width="15.140625" style="1" customWidth="1"/>
    <col min="12814" max="12814" width="12.42578125" style="1" customWidth="1"/>
    <col min="12815" max="12815" width="12.5703125" style="1" customWidth="1"/>
    <col min="12816" max="12816" width="9.28515625" style="1" bestFit="1" customWidth="1"/>
    <col min="12817" max="12817" width="9.7109375" style="1" customWidth="1"/>
    <col min="12818" max="12818" width="8.5703125" style="1" customWidth="1"/>
    <col min="12819" max="12819" width="8.42578125" style="1" customWidth="1"/>
    <col min="12820" max="12820" width="10" style="1" customWidth="1"/>
    <col min="12821" max="12821" width="10.140625" style="1" customWidth="1"/>
    <col min="12822" max="12823" width="9.28515625" style="1" bestFit="1" customWidth="1"/>
    <col min="12824" max="12824" width="15.5703125" style="1" customWidth="1"/>
    <col min="12825" max="12825" width="15.28515625" style="1" customWidth="1"/>
    <col min="12826" max="12826" width="13.42578125" style="1" customWidth="1"/>
    <col min="12827" max="12827" width="10.85546875" style="1" customWidth="1"/>
    <col min="12828" max="13055" width="9.140625" style="1"/>
    <col min="13056" max="13056" width="1.140625" style="1" customWidth="1"/>
    <col min="13057" max="13057" width="9.28515625" style="1" bestFit="1" customWidth="1"/>
    <col min="13058" max="13058" width="14.85546875" style="1" customWidth="1"/>
    <col min="13059" max="13059" width="16.85546875" style="1" customWidth="1"/>
    <col min="13060" max="13060" width="10" style="1" customWidth="1"/>
    <col min="13061" max="13062" width="9.28515625" style="1" bestFit="1" customWidth="1"/>
    <col min="13063" max="13063" width="14.85546875" style="1" customWidth="1"/>
    <col min="13064" max="13064" width="11" style="1" customWidth="1"/>
    <col min="13065" max="13065" width="13.7109375" style="1" customWidth="1"/>
    <col min="13066" max="13066" width="14.28515625" style="1" customWidth="1"/>
    <col min="13067" max="13067" width="12.85546875" style="1" customWidth="1"/>
    <col min="13068" max="13068" width="13.5703125" style="1" customWidth="1"/>
    <col min="13069" max="13069" width="15.140625" style="1" customWidth="1"/>
    <col min="13070" max="13070" width="12.42578125" style="1" customWidth="1"/>
    <col min="13071" max="13071" width="12.5703125" style="1" customWidth="1"/>
    <col min="13072" max="13072" width="9.28515625" style="1" bestFit="1" customWidth="1"/>
    <col min="13073" max="13073" width="9.7109375" style="1" customWidth="1"/>
    <col min="13074" max="13074" width="8.5703125" style="1" customWidth="1"/>
    <col min="13075" max="13075" width="8.42578125" style="1" customWidth="1"/>
    <col min="13076" max="13076" width="10" style="1" customWidth="1"/>
    <col min="13077" max="13077" width="10.140625" style="1" customWidth="1"/>
    <col min="13078" max="13079" width="9.28515625" style="1" bestFit="1" customWidth="1"/>
    <col min="13080" max="13080" width="15.5703125" style="1" customWidth="1"/>
    <col min="13081" max="13081" width="15.28515625" style="1" customWidth="1"/>
    <col min="13082" max="13082" width="13.42578125" style="1" customWidth="1"/>
    <col min="13083" max="13083" width="10.85546875" style="1" customWidth="1"/>
    <col min="13084" max="13311" width="9.140625" style="1"/>
    <col min="13312" max="13312" width="1.140625" style="1" customWidth="1"/>
    <col min="13313" max="13313" width="9.28515625" style="1" bestFit="1" customWidth="1"/>
    <col min="13314" max="13314" width="14.85546875" style="1" customWidth="1"/>
    <col min="13315" max="13315" width="16.85546875" style="1" customWidth="1"/>
    <col min="13316" max="13316" width="10" style="1" customWidth="1"/>
    <col min="13317" max="13318" width="9.28515625" style="1" bestFit="1" customWidth="1"/>
    <col min="13319" max="13319" width="14.85546875" style="1" customWidth="1"/>
    <col min="13320" max="13320" width="11" style="1" customWidth="1"/>
    <col min="13321" max="13321" width="13.7109375" style="1" customWidth="1"/>
    <col min="13322" max="13322" width="14.28515625" style="1" customWidth="1"/>
    <col min="13323" max="13323" width="12.85546875" style="1" customWidth="1"/>
    <col min="13324" max="13324" width="13.5703125" style="1" customWidth="1"/>
    <col min="13325" max="13325" width="15.140625" style="1" customWidth="1"/>
    <col min="13326" max="13326" width="12.42578125" style="1" customWidth="1"/>
    <col min="13327" max="13327" width="12.5703125" style="1" customWidth="1"/>
    <col min="13328" max="13328" width="9.28515625" style="1" bestFit="1" customWidth="1"/>
    <col min="13329" max="13329" width="9.7109375" style="1" customWidth="1"/>
    <col min="13330" max="13330" width="8.5703125" style="1" customWidth="1"/>
    <col min="13331" max="13331" width="8.42578125" style="1" customWidth="1"/>
    <col min="13332" max="13332" width="10" style="1" customWidth="1"/>
    <col min="13333" max="13333" width="10.140625" style="1" customWidth="1"/>
    <col min="13334" max="13335" width="9.28515625" style="1" bestFit="1" customWidth="1"/>
    <col min="13336" max="13336" width="15.5703125" style="1" customWidth="1"/>
    <col min="13337" max="13337" width="15.28515625" style="1" customWidth="1"/>
    <col min="13338" max="13338" width="13.42578125" style="1" customWidth="1"/>
    <col min="13339" max="13339" width="10.85546875" style="1" customWidth="1"/>
    <col min="13340" max="13567" width="9.140625" style="1"/>
    <col min="13568" max="13568" width="1.140625" style="1" customWidth="1"/>
    <col min="13569" max="13569" width="9.28515625" style="1" bestFit="1" customWidth="1"/>
    <col min="13570" max="13570" width="14.85546875" style="1" customWidth="1"/>
    <col min="13571" max="13571" width="16.85546875" style="1" customWidth="1"/>
    <col min="13572" max="13572" width="10" style="1" customWidth="1"/>
    <col min="13573" max="13574" width="9.28515625" style="1" bestFit="1" customWidth="1"/>
    <col min="13575" max="13575" width="14.85546875" style="1" customWidth="1"/>
    <col min="13576" max="13576" width="11" style="1" customWidth="1"/>
    <col min="13577" max="13577" width="13.7109375" style="1" customWidth="1"/>
    <col min="13578" max="13578" width="14.28515625" style="1" customWidth="1"/>
    <col min="13579" max="13579" width="12.85546875" style="1" customWidth="1"/>
    <col min="13580" max="13580" width="13.5703125" style="1" customWidth="1"/>
    <col min="13581" max="13581" width="15.140625" style="1" customWidth="1"/>
    <col min="13582" max="13582" width="12.42578125" style="1" customWidth="1"/>
    <col min="13583" max="13583" width="12.5703125" style="1" customWidth="1"/>
    <col min="13584" max="13584" width="9.28515625" style="1" bestFit="1" customWidth="1"/>
    <col min="13585" max="13585" width="9.7109375" style="1" customWidth="1"/>
    <col min="13586" max="13586" width="8.5703125" style="1" customWidth="1"/>
    <col min="13587" max="13587" width="8.42578125" style="1" customWidth="1"/>
    <col min="13588" max="13588" width="10" style="1" customWidth="1"/>
    <col min="13589" max="13589" width="10.140625" style="1" customWidth="1"/>
    <col min="13590" max="13591" width="9.28515625" style="1" bestFit="1" customWidth="1"/>
    <col min="13592" max="13592" width="15.5703125" style="1" customWidth="1"/>
    <col min="13593" max="13593" width="15.28515625" style="1" customWidth="1"/>
    <col min="13594" max="13594" width="13.42578125" style="1" customWidth="1"/>
    <col min="13595" max="13595" width="10.85546875" style="1" customWidth="1"/>
    <col min="13596" max="13823" width="9.140625" style="1"/>
    <col min="13824" max="13824" width="1.140625" style="1" customWidth="1"/>
    <col min="13825" max="13825" width="9.28515625" style="1" bestFit="1" customWidth="1"/>
    <col min="13826" max="13826" width="14.85546875" style="1" customWidth="1"/>
    <col min="13827" max="13827" width="16.85546875" style="1" customWidth="1"/>
    <col min="13828" max="13828" width="10" style="1" customWidth="1"/>
    <col min="13829" max="13830" width="9.28515625" style="1" bestFit="1" customWidth="1"/>
    <col min="13831" max="13831" width="14.85546875" style="1" customWidth="1"/>
    <col min="13832" max="13832" width="11" style="1" customWidth="1"/>
    <col min="13833" max="13833" width="13.7109375" style="1" customWidth="1"/>
    <col min="13834" max="13834" width="14.28515625" style="1" customWidth="1"/>
    <col min="13835" max="13835" width="12.85546875" style="1" customWidth="1"/>
    <col min="13836" max="13836" width="13.5703125" style="1" customWidth="1"/>
    <col min="13837" max="13837" width="15.140625" style="1" customWidth="1"/>
    <col min="13838" max="13838" width="12.42578125" style="1" customWidth="1"/>
    <col min="13839" max="13839" width="12.5703125" style="1" customWidth="1"/>
    <col min="13840" max="13840" width="9.28515625" style="1" bestFit="1" customWidth="1"/>
    <col min="13841" max="13841" width="9.7109375" style="1" customWidth="1"/>
    <col min="13842" max="13842" width="8.5703125" style="1" customWidth="1"/>
    <col min="13843" max="13843" width="8.42578125" style="1" customWidth="1"/>
    <col min="13844" max="13844" width="10" style="1" customWidth="1"/>
    <col min="13845" max="13845" width="10.140625" style="1" customWidth="1"/>
    <col min="13846" max="13847" width="9.28515625" style="1" bestFit="1" customWidth="1"/>
    <col min="13848" max="13848" width="15.5703125" style="1" customWidth="1"/>
    <col min="13849" max="13849" width="15.28515625" style="1" customWidth="1"/>
    <col min="13850" max="13850" width="13.42578125" style="1" customWidth="1"/>
    <col min="13851" max="13851" width="10.85546875" style="1" customWidth="1"/>
    <col min="13852" max="14079" width="9.140625" style="1"/>
    <col min="14080" max="14080" width="1.140625" style="1" customWidth="1"/>
    <col min="14081" max="14081" width="9.28515625" style="1" bestFit="1" customWidth="1"/>
    <col min="14082" max="14082" width="14.85546875" style="1" customWidth="1"/>
    <col min="14083" max="14083" width="16.85546875" style="1" customWidth="1"/>
    <col min="14084" max="14084" width="10" style="1" customWidth="1"/>
    <col min="14085" max="14086" width="9.28515625" style="1" bestFit="1" customWidth="1"/>
    <col min="14087" max="14087" width="14.85546875" style="1" customWidth="1"/>
    <col min="14088" max="14088" width="11" style="1" customWidth="1"/>
    <col min="14089" max="14089" width="13.7109375" style="1" customWidth="1"/>
    <col min="14090" max="14090" width="14.28515625" style="1" customWidth="1"/>
    <col min="14091" max="14091" width="12.85546875" style="1" customWidth="1"/>
    <col min="14092" max="14092" width="13.5703125" style="1" customWidth="1"/>
    <col min="14093" max="14093" width="15.140625" style="1" customWidth="1"/>
    <col min="14094" max="14094" width="12.42578125" style="1" customWidth="1"/>
    <col min="14095" max="14095" width="12.5703125" style="1" customWidth="1"/>
    <col min="14096" max="14096" width="9.28515625" style="1" bestFit="1" customWidth="1"/>
    <col min="14097" max="14097" width="9.7109375" style="1" customWidth="1"/>
    <col min="14098" max="14098" width="8.5703125" style="1" customWidth="1"/>
    <col min="14099" max="14099" width="8.42578125" style="1" customWidth="1"/>
    <col min="14100" max="14100" width="10" style="1" customWidth="1"/>
    <col min="14101" max="14101" width="10.140625" style="1" customWidth="1"/>
    <col min="14102" max="14103" width="9.28515625" style="1" bestFit="1" customWidth="1"/>
    <col min="14104" max="14104" width="15.5703125" style="1" customWidth="1"/>
    <col min="14105" max="14105" width="15.28515625" style="1" customWidth="1"/>
    <col min="14106" max="14106" width="13.42578125" style="1" customWidth="1"/>
    <col min="14107" max="14107" width="10.85546875" style="1" customWidth="1"/>
    <col min="14108" max="14335" width="9.140625" style="1"/>
    <col min="14336" max="14336" width="1.140625" style="1" customWidth="1"/>
    <col min="14337" max="14337" width="9.28515625" style="1" bestFit="1" customWidth="1"/>
    <col min="14338" max="14338" width="14.85546875" style="1" customWidth="1"/>
    <col min="14339" max="14339" width="16.85546875" style="1" customWidth="1"/>
    <col min="14340" max="14340" width="10" style="1" customWidth="1"/>
    <col min="14341" max="14342" width="9.28515625" style="1" bestFit="1" customWidth="1"/>
    <col min="14343" max="14343" width="14.85546875" style="1" customWidth="1"/>
    <col min="14344" max="14344" width="11" style="1" customWidth="1"/>
    <col min="14345" max="14345" width="13.7109375" style="1" customWidth="1"/>
    <col min="14346" max="14346" width="14.28515625" style="1" customWidth="1"/>
    <col min="14347" max="14347" width="12.85546875" style="1" customWidth="1"/>
    <col min="14348" max="14348" width="13.5703125" style="1" customWidth="1"/>
    <col min="14349" max="14349" width="15.140625" style="1" customWidth="1"/>
    <col min="14350" max="14350" width="12.42578125" style="1" customWidth="1"/>
    <col min="14351" max="14351" width="12.5703125" style="1" customWidth="1"/>
    <col min="14352" max="14352" width="9.28515625" style="1" bestFit="1" customWidth="1"/>
    <col min="14353" max="14353" width="9.7109375" style="1" customWidth="1"/>
    <col min="14354" max="14354" width="8.5703125" style="1" customWidth="1"/>
    <col min="14355" max="14355" width="8.42578125" style="1" customWidth="1"/>
    <col min="14356" max="14356" width="10" style="1" customWidth="1"/>
    <col min="14357" max="14357" width="10.140625" style="1" customWidth="1"/>
    <col min="14358" max="14359" width="9.28515625" style="1" bestFit="1" customWidth="1"/>
    <col min="14360" max="14360" width="15.5703125" style="1" customWidth="1"/>
    <col min="14361" max="14361" width="15.28515625" style="1" customWidth="1"/>
    <col min="14362" max="14362" width="13.42578125" style="1" customWidth="1"/>
    <col min="14363" max="14363" width="10.85546875" style="1" customWidth="1"/>
    <col min="14364" max="14591" width="9.140625" style="1"/>
    <col min="14592" max="14592" width="1.140625" style="1" customWidth="1"/>
    <col min="14593" max="14593" width="9.28515625" style="1" bestFit="1" customWidth="1"/>
    <col min="14594" max="14594" width="14.85546875" style="1" customWidth="1"/>
    <col min="14595" max="14595" width="16.85546875" style="1" customWidth="1"/>
    <col min="14596" max="14596" width="10" style="1" customWidth="1"/>
    <col min="14597" max="14598" width="9.28515625" style="1" bestFit="1" customWidth="1"/>
    <col min="14599" max="14599" width="14.85546875" style="1" customWidth="1"/>
    <col min="14600" max="14600" width="11" style="1" customWidth="1"/>
    <col min="14601" max="14601" width="13.7109375" style="1" customWidth="1"/>
    <col min="14602" max="14602" width="14.28515625" style="1" customWidth="1"/>
    <col min="14603" max="14603" width="12.85546875" style="1" customWidth="1"/>
    <col min="14604" max="14604" width="13.5703125" style="1" customWidth="1"/>
    <col min="14605" max="14605" width="15.140625" style="1" customWidth="1"/>
    <col min="14606" max="14606" width="12.42578125" style="1" customWidth="1"/>
    <col min="14607" max="14607" width="12.5703125" style="1" customWidth="1"/>
    <col min="14608" max="14608" width="9.28515625" style="1" bestFit="1" customWidth="1"/>
    <col min="14609" max="14609" width="9.7109375" style="1" customWidth="1"/>
    <col min="14610" max="14610" width="8.5703125" style="1" customWidth="1"/>
    <col min="14611" max="14611" width="8.42578125" style="1" customWidth="1"/>
    <col min="14612" max="14612" width="10" style="1" customWidth="1"/>
    <col min="14613" max="14613" width="10.140625" style="1" customWidth="1"/>
    <col min="14614" max="14615" width="9.28515625" style="1" bestFit="1" customWidth="1"/>
    <col min="14616" max="14616" width="15.5703125" style="1" customWidth="1"/>
    <col min="14617" max="14617" width="15.28515625" style="1" customWidth="1"/>
    <col min="14618" max="14618" width="13.42578125" style="1" customWidth="1"/>
    <col min="14619" max="14619" width="10.85546875" style="1" customWidth="1"/>
    <col min="14620" max="14847" width="9.140625" style="1"/>
    <col min="14848" max="14848" width="1.140625" style="1" customWidth="1"/>
    <col min="14849" max="14849" width="9.28515625" style="1" bestFit="1" customWidth="1"/>
    <col min="14850" max="14850" width="14.85546875" style="1" customWidth="1"/>
    <col min="14851" max="14851" width="16.85546875" style="1" customWidth="1"/>
    <col min="14852" max="14852" width="10" style="1" customWidth="1"/>
    <col min="14853" max="14854" width="9.28515625" style="1" bestFit="1" customWidth="1"/>
    <col min="14855" max="14855" width="14.85546875" style="1" customWidth="1"/>
    <col min="14856" max="14856" width="11" style="1" customWidth="1"/>
    <col min="14857" max="14857" width="13.7109375" style="1" customWidth="1"/>
    <col min="14858" max="14858" width="14.28515625" style="1" customWidth="1"/>
    <col min="14859" max="14859" width="12.85546875" style="1" customWidth="1"/>
    <col min="14860" max="14860" width="13.5703125" style="1" customWidth="1"/>
    <col min="14861" max="14861" width="15.140625" style="1" customWidth="1"/>
    <col min="14862" max="14862" width="12.42578125" style="1" customWidth="1"/>
    <col min="14863" max="14863" width="12.5703125" style="1" customWidth="1"/>
    <col min="14864" max="14864" width="9.28515625" style="1" bestFit="1" customWidth="1"/>
    <col min="14865" max="14865" width="9.7109375" style="1" customWidth="1"/>
    <col min="14866" max="14866" width="8.5703125" style="1" customWidth="1"/>
    <col min="14867" max="14867" width="8.42578125" style="1" customWidth="1"/>
    <col min="14868" max="14868" width="10" style="1" customWidth="1"/>
    <col min="14869" max="14869" width="10.140625" style="1" customWidth="1"/>
    <col min="14870" max="14871" width="9.28515625" style="1" bestFit="1" customWidth="1"/>
    <col min="14872" max="14872" width="15.5703125" style="1" customWidth="1"/>
    <col min="14873" max="14873" width="15.28515625" style="1" customWidth="1"/>
    <col min="14874" max="14874" width="13.42578125" style="1" customWidth="1"/>
    <col min="14875" max="14875" width="10.85546875" style="1" customWidth="1"/>
    <col min="14876" max="15103" width="9.140625" style="1"/>
    <col min="15104" max="15104" width="1.140625" style="1" customWidth="1"/>
    <col min="15105" max="15105" width="9.28515625" style="1" bestFit="1" customWidth="1"/>
    <col min="15106" max="15106" width="14.85546875" style="1" customWidth="1"/>
    <col min="15107" max="15107" width="16.85546875" style="1" customWidth="1"/>
    <col min="15108" max="15108" width="10" style="1" customWidth="1"/>
    <col min="15109" max="15110" width="9.28515625" style="1" bestFit="1" customWidth="1"/>
    <col min="15111" max="15111" width="14.85546875" style="1" customWidth="1"/>
    <col min="15112" max="15112" width="11" style="1" customWidth="1"/>
    <col min="15113" max="15113" width="13.7109375" style="1" customWidth="1"/>
    <col min="15114" max="15114" width="14.28515625" style="1" customWidth="1"/>
    <col min="15115" max="15115" width="12.85546875" style="1" customWidth="1"/>
    <col min="15116" max="15116" width="13.5703125" style="1" customWidth="1"/>
    <col min="15117" max="15117" width="15.140625" style="1" customWidth="1"/>
    <col min="15118" max="15118" width="12.42578125" style="1" customWidth="1"/>
    <col min="15119" max="15119" width="12.5703125" style="1" customWidth="1"/>
    <col min="15120" max="15120" width="9.28515625" style="1" bestFit="1" customWidth="1"/>
    <col min="15121" max="15121" width="9.7109375" style="1" customWidth="1"/>
    <col min="15122" max="15122" width="8.5703125" style="1" customWidth="1"/>
    <col min="15123" max="15123" width="8.42578125" style="1" customWidth="1"/>
    <col min="15124" max="15124" width="10" style="1" customWidth="1"/>
    <col min="15125" max="15125" width="10.140625" style="1" customWidth="1"/>
    <col min="15126" max="15127" width="9.28515625" style="1" bestFit="1" customWidth="1"/>
    <col min="15128" max="15128" width="15.5703125" style="1" customWidth="1"/>
    <col min="15129" max="15129" width="15.28515625" style="1" customWidth="1"/>
    <col min="15130" max="15130" width="13.42578125" style="1" customWidth="1"/>
    <col min="15131" max="15131" width="10.85546875" style="1" customWidth="1"/>
    <col min="15132" max="15359" width="9.140625" style="1"/>
    <col min="15360" max="15360" width="1.140625" style="1" customWidth="1"/>
    <col min="15361" max="15361" width="9.28515625" style="1" bestFit="1" customWidth="1"/>
    <col min="15362" max="15362" width="14.85546875" style="1" customWidth="1"/>
    <col min="15363" max="15363" width="16.85546875" style="1" customWidth="1"/>
    <col min="15364" max="15364" width="10" style="1" customWidth="1"/>
    <col min="15365" max="15366" width="9.28515625" style="1" bestFit="1" customWidth="1"/>
    <col min="15367" max="15367" width="14.85546875" style="1" customWidth="1"/>
    <col min="15368" max="15368" width="11" style="1" customWidth="1"/>
    <col min="15369" max="15369" width="13.7109375" style="1" customWidth="1"/>
    <col min="15370" max="15370" width="14.28515625" style="1" customWidth="1"/>
    <col min="15371" max="15371" width="12.85546875" style="1" customWidth="1"/>
    <col min="15372" max="15372" width="13.5703125" style="1" customWidth="1"/>
    <col min="15373" max="15373" width="15.140625" style="1" customWidth="1"/>
    <col min="15374" max="15374" width="12.42578125" style="1" customWidth="1"/>
    <col min="15375" max="15375" width="12.5703125" style="1" customWidth="1"/>
    <col min="15376" max="15376" width="9.28515625" style="1" bestFit="1" customWidth="1"/>
    <col min="15377" max="15377" width="9.7109375" style="1" customWidth="1"/>
    <col min="15378" max="15378" width="8.5703125" style="1" customWidth="1"/>
    <col min="15379" max="15379" width="8.42578125" style="1" customWidth="1"/>
    <col min="15380" max="15380" width="10" style="1" customWidth="1"/>
    <col min="15381" max="15381" width="10.140625" style="1" customWidth="1"/>
    <col min="15382" max="15383" width="9.28515625" style="1" bestFit="1" customWidth="1"/>
    <col min="15384" max="15384" width="15.5703125" style="1" customWidth="1"/>
    <col min="15385" max="15385" width="15.28515625" style="1" customWidth="1"/>
    <col min="15386" max="15386" width="13.42578125" style="1" customWidth="1"/>
    <col min="15387" max="15387" width="10.85546875" style="1" customWidth="1"/>
    <col min="15388" max="15615" width="9.140625" style="1"/>
    <col min="15616" max="15616" width="1.140625" style="1" customWidth="1"/>
    <col min="15617" max="15617" width="9.28515625" style="1" bestFit="1" customWidth="1"/>
    <col min="15618" max="15618" width="14.85546875" style="1" customWidth="1"/>
    <col min="15619" max="15619" width="16.85546875" style="1" customWidth="1"/>
    <col min="15620" max="15620" width="10" style="1" customWidth="1"/>
    <col min="15621" max="15622" width="9.28515625" style="1" bestFit="1" customWidth="1"/>
    <col min="15623" max="15623" width="14.85546875" style="1" customWidth="1"/>
    <col min="15624" max="15624" width="11" style="1" customWidth="1"/>
    <col min="15625" max="15625" width="13.7109375" style="1" customWidth="1"/>
    <col min="15626" max="15626" width="14.28515625" style="1" customWidth="1"/>
    <col min="15627" max="15627" width="12.85546875" style="1" customWidth="1"/>
    <col min="15628" max="15628" width="13.5703125" style="1" customWidth="1"/>
    <col min="15629" max="15629" width="15.140625" style="1" customWidth="1"/>
    <col min="15630" max="15630" width="12.42578125" style="1" customWidth="1"/>
    <col min="15631" max="15631" width="12.5703125" style="1" customWidth="1"/>
    <col min="15632" max="15632" width="9.28515625" style="1" bestFit="1" customWidth="1"/>
    <col min="15633" max="15633" width="9.7109375" style="1" customWidth="1"/>
    <col min="15634" max="15634" width="8.5703125" style="1" customWidth="1"/>
    <col min="15635" max="15635" width="8.42578125" style="1" customWidth="1"/>
    <col min="15636" max="15636" width="10" style="1" customWidth="1"/>
    <col min="15637" max="15637" width="10.140625" style="1" customWidth="1"/>
    <col min="15638" max="15639" width="9.28515625" style="1" bestFit="1" customWidth="1"/>
    <col min="15640" max="15640" width="15.5703125" style="1" customWidth="1"/>
    <col min="15641" max="15641" width="15.28515625" style="1" customWidth="1"/>
    <col min="15642" max="15642" width="13.42578125" style="1" customWidth="1"/>
    <col min="15643" max="15643" width="10.85546875" style="1" customWidth="1"/>
    <col min="15644" max="15871" width="9.140625" style="1"/>
    <col min="15872" max="15872" width="1.140625" style="1" customWidth="1"/>
    <col min="15873" max="15873" width="9.28515625" style="1" bestFit="1" customWidth="1"/>
    <col min="15874" max="15874" width="14.85546875" style="1" customWidth="1"/>
    <col min="15875" max="15875" width="16.85546875" style="1" customWidth="1"/>
    <col min="15876" max="15876" width="10" style="1" customWidth="1"/>
    <col min="15877" max="15878" width="9.28515625" style="1" bestFit="1" customWidth="1"/>
    <col min="15879" max="15879" width="14.85546875" style="1" customWidth="1"/>
    <col min="15880" max="15880" width="11" style="1" customWidth="1"/>
    <col min="15881" max="15881" width="13.7109375" style="1" customWidth="1"/>
    <col min="15882" max="15882" width="14.28515625" style="1" customWidth="1"/>
    <col min="15883" max="15883" width="12.85546875" style="1" customWidth="1"/>
    <col min="15884" max="15884" width="13.5703125" style="1" customWidth="1"/>
    <col min="15885" max="15885" width="15.140625" style="1" customWidth="1"/>
    <col min="15886" max="15886" width="12.42578125" style="1" customWidth="1"/>
    <col min="15887" max="15887" width="12.5703125" style="1" customWidth="1"/>
    <col min="15888" max="15888" width="9.28515625" style="1" bestFit="1" customWidth="1"/>
    <col min="15889" max="15889" width="9.7109375" style="1" customWidth="1"/>
    <col min="15890" max="15890" width="8.5703125" style="1" customWidth="1"/>
    <col min="15891" max="15891" width="8.42578125" style="1" customWidth="1"/>
    <col min="15892" max="15892" width="10" style="1" customWidth="1"/>
    <col min="15893" max="15893" width="10.140625" style="1" customWidth="1"/>
    <col min="15894" max="15895" width="9.28515625" style="1" bestFit="1" customWidth="1"/>
    <col min="15896" max="15896" width="15.5703125" style="1" customWidth="1"/>
    <col min="15897" max="15897" width="15.28515625" style="1" customWidth="1"/>
    <col min="15898" max="15898" width="13.42578125" style="1" customWidth="1"/>
    <col min="15899" max="15899" width="10.85546875" style="1" customWidth="1"/>
    <col min="15900" max="16127" width="9.140625" style="1"/>
    <col min="16128" max="16128" width="1.140625" style="1" customWidth="1"/>
    <col min="16129" max="16129" width="9.28515625" style="1" bestFit="1" customWidth="1"/>
    <col min="16130" max="16130" width="14.85546875" style="1" customWidth="1"/>
    <col min="16131" max="16131" width="16.85546875" style="1" customWidth="1"/>
    <col min="16132" max="16132" width="10" style="1" customWidth="1"/>
    <col min="16133" max="16134" width="9.28515625" style="1" bestFit="1" customWidth="1"/>
    <col min="16135" max="16135" width="14.85546875" style="1" customWidth="1"/>
    <col min="16136" max="16136" width="11" style="1" customWidth="1"/>
    <col min="16137" max="16137" width="13.7109375" style="1" customWidth="1"/>
    <col min="16138" max="16138" width="14.28515625" style="1" customWidth="1"/>
    <col min="16139" max="16139" width="12.85546875" style="1" customWidth="1"/>
    <col min="16140" max="16140" width="13.5703125" style="1" customWidth="1"/>
    <col min="16141" max="16141" width="15.140625" style="1" customWidth="1"/>
    <col min="16142" max="16142" width="12.42578125" style="1" customWidth="1"/>
    <col min="16143" max="16143" width="12.5703125" style="1" customWidth="1"/>
    <col min="16144" max="16144" width="9.28515625" style="1" bestFit="1" customWidth="1"/>
    <col min="16145" max="16145" width="9.7109375" style="1" customWidth="1"/>
    <col min="16146" max="16146" width="8.5703125" style="1" customWidth="1"/>
    <col min="16147" max="16147" width="8.42578125" style="1" customWidth="1"/>
    <col min="16148" max="16148" width="10" style="1" customWidth="1"/>
    <col min="16149" max="16149" width="10.140625" style="1" customWidth="1"/>
    <col min="16150" max="16151" width="9.28515625" style="1" bestFit="1" customWidth="1"/>
    <col min="16152" max="16152" width="15.5703125" style="1" customWidth="1"/>
    <col min="16153" max="16153" width="15.28515625" style="1" customWidth="1"/>
    <col min="16154" max="16154" width="13.42578125" style="1" customWidth="1"/>
    <col min="16155" max="16155" width="10.85546875" style="1" customWidth="1"/>
    <col min="16156" max="16384" width="9.140625" style="1"/>
  </cols>
  <sheetData>
    <row r="1" spans="1:27" ht="36.75" customHeight="1" x14ac:dyDescent="0.25">
      <c r="A1" s="233" t="s">
        <v>33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</row>
    <row r="2" spans="1:27" ht="23.25" customHeight="1" x14ac:dyDescent="0.25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8"/>
      <c r="M2" s="2"/>
      <c r="N2" s="2"/>
      <c r="O2" s="2"/>
      <c r="P2" s="2"/>
      <c r="Q2" s="2"/>
      <c r="R2" s="28"/>
      <c r="S2" s="28"/>
      <c r="T2" s="31"/>
      <c r="U2" s="32"/>
      <c r="V2" s="28"/>
      <c r="W2" s="28"/>
      <c r="X2" s="28"/>
      <c r="Y2" s="30"/>
      <c r="Z2" s="234" t="s">
        <v>34</v>
      </c>
      <c r="AA2" s="234"/>
    </row>
    <row r="3" spans="1:27" ht="19.5" customHeight="1" x14ac:dyDescent="0.25">
      <c r="A3" s="235" t="s">
        <v>31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</row>
    <row r="4" spans="1:27" ht="19.5" customHeight="1" x14ac:dyDescent="0.25">
      <c r="A4" s="236" t="s">
        <v>24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</row>
    <row r="5" spans="1:27" ht="29.25" customHeight="1" x14ac:dyDescent="0.25">
      <c r="A5" s="237" t="s">
        <v>32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</row>
    <row r="6" spans="1:27" ht="18" customHeight="1" thickBo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</row>
    <row r="7" spans="1:27" ht="44.25" customHeight="1" x14ac:dyDescent="0.25">
      <c r="A7" s="239" t="s">
        <v>0</v>
      </c>
      <c r="B7" s="225" t="s">
        <v>3</v>
      </c>
      <c r="C7" s="226"/>
      <c r="D7" s="226"/>
      <c r="E7" s="226"/>
      <c r="F7" s="226"/>
      <c r="G7" s="227"/>
      <c r="H7" s="229" t="s">
        <v>52</v>
      </c>
      <c r="I7" s="225" t="s">
        <v>4</v>
      </c>
      <c r="J7" s="226"/>
      <c r="K7" s="226"/>
      <c r="L7" s="227"/>
      <c r="M7" s="225" t="s">
        <v>5</v>
      </c>
      <c r="N7" s="226"/>
      <c r="O7" s="226"/>
      <c r="P7" s="226"/>
      <c r="Q7" s="227"/>
      <c r="R7" s="225" t="s">
        <v>50</v>
      </c>
      <c r="S7" s="226"/>
      <c r="T7" s="226"/>
      <c r="U7" s="226"/>
      <c r="V7" s="226"/>
      <c r="W7" s="226"/>
      <c r="X7" s="226"/>
      <c r="Y7" s="227"/>
      <c r="Z7" s="229" t="s">
        <v>6</v>
      </c>
      <c r="AA7" s="230" t="s">
        <v>49</v>
      </c>
    </row>
    <row r="8" spans="1:27" ht="15" x14ac:dyDescent="0.25">
      <c r="A8" s="240"/>
      <c r="B8" s="217"/>
      <c r="C8" s="228"/>
      <c r="D8" s="228"/>
      <c r="E8" s="228"/>
      <c r="F8" s="228"/>
      <c r="G8" s="218"/>
      <c r="H8" s="221"/>
      <c r="I8" s="217"/>
      <c r="J8" s="228"/>
      <c r="K8" s="228"/>
      <c r="L8" s="218"/>
      <c r="M8" s="217"/>
      <c r="N8" s="228"/>
      <c r="O8" s="228"/>
      <c r="P8" s="228"/>
      <c r="Q8" s="218"/>
      <c r="R8" s="217"/>
      <c r="S8" s="228"/>
      <c r="T8" s="228"/>
      <c r="U8" s="228"/>
      <c r="V8" s="228"/>
      <c r="W8" s="228"/>
      <c r="X8" s="228"/>
      <c r="Y8" s="218"/>
      <c r="Z8" s="221"/>
      <c r="AA8" s="231"/>
    </row>
    <row r="9" spans="1:27" ht="90.75" customHeight="1" x14ac:dyDescent="0.25">
      <c r="A9" s="240"/>
      <c r="B9" s="219" t="s">
        <v>7</v>
      </c>
      <c r="C9" s="219" t="s">
        <v>8</v>
      </c>
      <c r="D9" s="219" t="s">
        <v>9</v>
      </c>
      <c r="E9" s="222" t="s">
        <v>10</v>
      </c>
      <c r="F9" s="224"/>
      <c r="G9" s="219" t="s">
        <v>11</v>
      </c>
      <c r="H9" s="221"/>
      <c r="I9" s="219" t="s">
        <v>1</v>
      </c>
      <c r="J9" s="219" t="s">
        <v>2</v>
      </c>
      <c r="K9" s="219" t="s">
        <v>46</v>
      </c>
      <c r="L9" s="219" t="s">
        <v>47</v>
      </c>
      <c r="M9" s="222" t="s">
        <v>48</v>
      </c>
      <c r="N9" s="223"/>
      <c r="O9" s="224"/>
      <c r="P9" s="219" t="s">
        <v>12</v>
      </c>
      <c r="Q9" s="219" t="s">
        <v>13</v>
      </c>
      <c r="R9" s="215" t="s">
        <v>58</v>
      </c>
      <c r="S9" s="216"/>
      <c r="T9" s="211" t="s">
        <v>51</v>
      </c>
      <c r="U9" s="212"/>
      <c r="V9" s="215" t="s">
        <v>14</v>
      </c>
      <c r="W9" s="216"/>
      <c r="X9" s="215" t="s">
        <v>15</v>
      </c>
      <c r="Y9" s="216"/>
      <c r="Z9" s="221"/>
      <c r="AA9" s="231"/>
    </row>
    <row r="10" spans="1:27" ht="86.25" customHeight="1" x14ac:dyDescent="0.25">
      <c r="A10" s="240"/>
      <c r="B10" s="221"/>
      <c r="C10" s="221"/>
      <c r="D10" s="221"/>
      <c r="E10" s="219" t="s">
        <v>16</v>
      </c>
      <c r="F10" s="219" t="s">
        <v>17</v>
      </c>
      <c r="G10" s="221"/>
      <c r="H10" s="221"/>
      <c r="I10" s="221"/>
      <c r="J10" s="221"/>
      <c r="K10" s="221"/>
      <c r="L10" s="221"/>
      <c r="M10" s="219" t="s">
        <v>23</v>
      </c>
      <c r="N10" s="219" t="s">
        <v>29</v>
      </c>
      <c r="O10" s="219" t="s">
        <v>30</v>
      </c>
      <c r="P10" s="221"/>
      <c r="Q10" s="221"/>
      <c r="R10" s="217"/>
      <c r="S10" s="218"/>
      <c r="T10" s="213"/>
      <c r="U10" s="214"/>
      <c r="V10" s="217"/>
      <c r="W10" s="218"/>
      <c r="X10" s="217"/>
      <c r="Y10" s="218"/>
      <c r="Z10" s="221"/>
      <c r="AA10" s="231"/>
    </row>
    <row r="11" spans="1:27" ht="80.25" customHeight="1" x14ac:dyDescent="0.25">
      <c r="A11" s="241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53" t="s">
        <v>18</v>
      </c>
      <c r="S11" s="53" t="s">
        <v>19</v>
      </c>
      <c r="T11" s="47" t="s">
        <v>18</v>
      </c>
      <c r="U11" s="48" t="s">
        <v>19</v>
      </c>
      <c r="V11" s="53" t="s">
        <v>16</v>
      </c>
      <c r="W11" s="53" t="s">
        <v>17</v>
      </c>
      <c r="X11" s="53" t="s">
        <v>18</v>
      </c>
      <c r="Y11" s="53" t="s">
        <v>19</v>
      </c>
      <c r="Z11" s="220"/>
      <c r="AA11" s="232"/>
    </row>
    <row r="12" spans="1:27" ht="18" customHeight="1" x14ac:dyDescent="0.25">
      <c r="A12" s="49">
        <v>1</v>
      </c>
      <c r="B12" s="49">
        <v>2</v>
      </c>
      <c r="C12" s="49">
        <v>3</v>
      </c>
      <c r="D12" s="49">
        <v>4</v>
      </c>
      <c r="E12" s="49">
        <v>5</v>
      </c>
      <c r="F12" s="49">
        <v>6</v>
      </c>
      <c r="G12" s="49">
        <v>7</v>
      </c>
      <c r="H12" s="49">
        <v>8</v>
      </c>
      <c r="I12" s="49">
        <v>9</v>
      </c>
      <c r="J12" s="49">
        <v>10</v>
      </c>
      <c r="K12" s="49">
        <v>11</v>
      </c>
      <c r="L12" s="49">
        <v>12</v>
      </c>
      <c r="M12" s="49">
        <v>13</v>
      </c>
      <c r="N12" s="49">
        <v>14</v>
      </c>
      <c r="O12" s="49">
        <v>15</v>
      </c>
      <c r="P12" s="49">
        <v>16</v>
      </c>
      <c r="Q12" s="49">
        <v>17</v>
      </c>
      <c r="R12" s="49">
        <v>18</v>
      </c>
      <c r="S12" s="49">
        <v>19</v>
      </c>
      <c r="T12" s="50">
        <v>20</v>
      </c>
      <c r="U12" s="50">
        <v>21</v>
      </c>
      <c r="V12" s="49">
        <v>22</v>
      </c>
      <c r="W12" s="49">
        <v>23</v>
      </c>
      <c r="X12" s="49">
        <v>24</v>
      </c>
      <c r="Y12" s="49">
        <v>25</v>
      </c>
      <c r="Z12" s="49">
        <v>26</v>
      </c>
      <c r="AA12" s="49">
        <v>27</v>
      </c>
    </row>
    <row r="13" spans="1:27" customFormat="1" ht="39.75" customHeight="1" x14ac:dyDescent="0.25">
      <c r="A13" s="10">
        <v>1</v>
      </c>
      <c r="B13" s="205" t="s">
        <v>42</v>
      </c>
      <c r="C13" s="11" t="s">
        <v>35</v>
      </c>
      <c r="D13" s="12" t="s">
        <v>21</v>
      </c>
      <c r="E13" s="13">
        <v>134</v>
      </c>
      <c r="F13" s="13">
        <v>134</v>
      </c>
      <c r="G13" s="205" t="s">
        <v>43</v>
      </c>
      <c r="H13" s="205" t="s">
        <v>44</v>
      </c>
      <c r="I13" s="14">
        <v>278687.56891000032</v>
      </c>
      <c r="J13" s="14">
        <v>278687.56892000005</v>
      </c>
      <c r="K13" s="14">
        <v>0</v>
      </c>
      <c r="L13" s="14">
        <v>0</v>
      </c>
      <c r="M13" s="14">
        <v>278687.56892000005</v>
      </c>
      <c r="N13" s="14">
        <v>0</v>
      </c>
      <c r="O13" s="14">
        <v>0</v>
      </c>
      <c r="P13" s="14" t="s">
        <v>45</v>
      </c>
      <c r="Q13" s="14" t="s">
        <v>45</v>
      </c>
      <c r="R13" s="13" t="s">
        <v>45</v>
      </c>
      <c r="S13" s="13" t="s">
        <v>45</v>
      </c>
      <c r="T13" s="33" t="s">
        <v>45</v>
      </c>
      <c r="U13" s="33" t="s">
        <v>45</v>
      </c>
      <c r="V13" s="13" t="s">
        <v>45</v>
      </c>
      <c r="W13" s="13" t="s">
        <v>45</v>
      </c>
      <c r="X13" s="13" t="s">
        <v>45</v>
      </c>
      <c r="Y13" s="13" t="s">
        <v>45</v>
      </c>
      <c r="Z13" s="202" t="s">
        <v>63</v>
      </c>
      <c r="AA13" s="208" t="s">
        <v>55</v>
      </c>
    </row>
    <row r="14" spans="1:27" customFormat="1" ht="35.25" customHeight="1" x14ac:dyDescent="0.25">
      <c r="A14" s="16">
        <v>2</v>
      </c>
      <c r="B14" s="206"/>
      <c r="C14" s="17" t="s">
        <v>39</v>
      </c>
      <c r="D14" s="12" t="s">
        <v>20</v>
      </c>
      <c r="E14" s="18">
        <v>59.57</v>
      </c>
      <c r="F14" s="18">
        <v>59.57</v>
      </c>
      <c r="G14" s="206"/>
      <c r="H14" s="206"/>
      <c r="I14" s="14">
        <v>680795.43699999992</v>
      </c>
      <c r="J14" s="14">
        <v>680795.43700000003</v>
      </c>
      <c r="K14" s="14">
        <v>0</v>
      </c>
      <c r="L14" s="14">
        <v>0</v>
      </c>
      <c r="M14" s="14">
        <v>680795.43700000003</v>
      </c>
      <c r="N14" s="14">
        <v>0</v>
      </c>
      <c r="O14" s="14">
        <v>0</v>
      </c>
      <c r="P14" s="27" t="s">
        <v>45</v>
      </c>
      <c r="Q14" s="27" t="s">
        <v>45</v>
      </c>
      <c r="R14" s="13">
        <v>1876</v>
      </c>
      <c r="S14" s="13">
        <v>0</v>
      </c>
      <c r="T14" s="57">
        <v>73.550000000000011</v>
      </c>
      <c r="U14" s="57">
        <v>28.35</v>
      </c>
      <c r="V14" s="18">
        <v>5.73</v>
      </c>
      <c r="W14" s="18">
        <v>5.585</v>
      </c>
      <c r="X14" s="13">
        <v>13</v>
      </c>
      <c r="Y14" s="13">
        <v>0</v>
      </c>
      <c r="Z14" s="203"/>
      <c r="AA14" s="209"/>
    </row>
    <row r="15" spans="1:27" customFormat="1" ht="39.75" customHeight="1" x14ac:dyDescent="0.25">
      <c r="A15" s="19" t="s">
        <v>36</v>
      </c>
      <c r="B15" s="206"/>
      <c r="C15" s="17" t="s">
        <v>40</v>
      </c>
      <c r="D15" s="12" t="s">
        <v>21</v>
      </c>
      <c r="E15" s="13">
        <v>68</v>
      </c>
      <c r="F15" s="13">
        <v>68</v>
      </c>
      <c r="G15" s="206"/>
      <c r="H15" s="206"/>
      <c r="I15" s="14">
        <v>3215796.5286900001</v>
      </c>
      <c r="J15" s="14">
        <v>3215796.5306899999</v>
      </c>
      <c r="K15" s="14">
        <v>0</v>
      </c>
      <c r="L15" s="14">
        <v>0</v>
      </c>
      <c r="M15" s="14">
        <v>3049722.5306899999</v>
      </c>
      <c r="N15" s="14">
        <v>166074</v>
      </c>
      <c r="O15" s="14">
        <v>0</v>
      </c>
      <c r="P15" s="27" t="s">
        <v>45</v>
      </c>
      <c r="Q15" s="27" t="s">
        <v>45</v>
      </c>
      <c r="R15" s="46">
        <v>19222</v>
      </c>
      <c r="S15" s="56">
        <v>0</v>
      </c>
      <c r="T15" s="44">
        <v>94.45714285714287</v>
      </c>
      <c r="U15" s="43">
        <v>0</v>
      </c>
      <c r="V15" s="45">
        <v>0.375</v>
      </c>
      <c r="W15" s="45">
        <v>0.37166666666666665</v>
      </c>
      <c r="X15" s="42">
        <v>92</v>
      </c>
      <c r="Y15" s="42">
        <v>10</v>
      </c>
      <c r="Z15" s="203"/>
      <c r="AA15" s="209"/>
    </row>
    <row r="16" spans="1:27" s="20" customFormat="1" ht="35.25" customHeight="1" x14ac:dyDescent="0.25">
      <c r="A16" s="19" t="s">
        <v>41</v>
      </c>
      <c r="B16" s="206"/>
      <c r="C16" s="17" t="s">
        <v>38</v>
      </c>
      <c r="D16" s="12" t="s">
        <v>21</v>
      </c>
      <c r="E16" s="13">
        <v>2</v>
      </c>
      <c r="F16" s="13">
        <v>2</v>
      </c>
      <c r="G16" s="206"/>
      <c r="H16" s="206"/>
      <c r="I16" s="14">
        <v>7658.3339999999998</v>
      </c>
      <c r="J16" s="14">
        <v>7658.3339999999998</v>
      </c>
      <c r="K16" s="14">
        <v>0</v>
      </c>
      <c r="L16" s="14">
        <v>0</v>
      </c>
      <c r="M16" s="14">
        <v>7658.3339999999998</v>
      </c>
      <c r="N16" s="14">
        <v>0</v>
      </c>
      <c r="O16" s="14">
        <v>0</v>
      </c>
      <c r="P16" s="27" t="s">
        <v>45</v>
      </c>
      <c r="Q16" s="27" t="s">
        <v>45</v>
      </c>
      <c r="R16" s="13" t="s">
        <v>45</v>
      </c>
      <c r="S16" s="13" t="s">
        <v>45</v>
      </c>
      <c r="T16" s="33" t="s">
        <v>45</v>
      </c>
      <c r="U16" s="33" t="s">
        <v>45</v>
      </c>
      <c r="V16" s="13" t="s">
        <v>45</v>
      </c>
      <c r="W16" s="13" t="s">
        <v>45</v>
      </c>
      <c r="X16" s="13" t="s">
        <v>45</v>
      </c>
      <c r="Y16" s="13" t="s">
        <v>45</v>
      </c>
      <c r="Z16" s="203"/>
      <c r="AA16" s="209"/>
    </row>
    <row r="17" spans="1:27" s="20" customFormat="1" ht="37.5" customHeight="1" x14ac:dyDescent="0.25">
      <c r="A17" s="9"/>
      <c r="B17" s="206"/>
      <c r="C17" s="17" t="s">
        <v>53</v>
      </c>
      <c r="D17" s="15"/>
      <c r="E17" s="21"/>
      <c r="F17" s="21"/>
      <c r="G17" s="206"/>
      <c r="H17" s="206"/>
      <c r="I17" s="14">
        <f t="shared" ref="I17:O17" si="0">I13+I14+I15+I16</f>
        <v>4182937.8686000002</v>
      </c>
      <c r="J17" s="14">
        <f t="shared" si="0"/>
        <v>4182937.8706099996</v>
      </c>
      <c r="K17" s="14">
        <f t="shared" si="0"/>
        <v>0</v>
      </c>
      <c r="L17" s="14">
        <f t="shared" si="0"/>
        <v>0</v>
      </c>
      <c r="M17" s="14">
        <f t="shared" si="0"/>
        <v>4016863.8706099996</v>
      </c>
      <c r="N17" s="14">
        <f t="shared" si="0"/>
        <v>166074</v>
      </c>
      <c r="O17" s="14">
        <f t="shared" si="0"/>
        <v>0</v>
      </c>
      <c r="P17" s="27" t="s">
        <v>45</v>
      </c>
      <c r="Q17" s="27" t="s">
        <v>45</v>
      </c>
      <c r="R17" s="13" t="s">
        <v>45</v>
      </c>
      <c r="S17" s="13" t="s">
        <v>45</v>
      </c>
      <c r="T17" s="33" t="s">
        <v>45</v>
      </c>
      <c r="U17" s="33" t="s">
        <v>45</v>
      </c>
      <c r="V17" s="13" t="s">
        <v>45</v>
      </c>
      <c r="W17" s="13" t="s">
        <v>45</v>
      </c>
      <c r="X17" s="13" t="s">
        <v>45</v>
      </c>
      <c r="Y17" s="13" t="s">
        <v>45</v>
      </c>
      <c r="Z17" s="203"/>
      <c r="AA17" s="209"/>
    </row>
    <row r="18" spans="1:27" s="20" customFormat="1" ht="40.5" customHeight="1" x14ac:dyDescent="0.25">
      <c r="A18" s="9"/>
      <c r="B18" s="207"/>
      <c r="C18" s="17" t="s">
        <v>37</v>
      </c>
      <c r="D18" s="12" t="s">
        <v>21</v>
      </c>
      <c r="E18" s="21"/>
      <c r="F18" s="21"/>
      <c r="G18" s="207"/>
      <c r="H18" s="207"/>
      <c r="I18" s="14">
        <v>32038.35</v>
      </c>
      <c r="J18" s="14">
        <v>32038.35</v>
      </c>
      <c r="K18" s="23"/>
      <c r="L18" s="41" t="s">
        <v>54</v>
      </c>
      <c r="M18" s="22"/>
      <c r="N18" s="22"/>
      <c r="O18" s="22"/>
      <c r="P18" s="27" t="s">
        <v>45</v>
      </c>
      <c r="Q18" s="27" t="s">
        <v>45</v>
      </c>
      <c r="R18" s="13" t="s">
        <v>45</v>
      </c>
      <c r="S18" s="13" t="s">
        <v>45</v>
      </c>
      <c r="T18" s="33" t="s">
        <v>45</v>
      </c>
      <c r="U18" s="33" t="s">
        <v>45</v>
      </c>
      <c r="V18" s="13" t="s">
        <v>45</v>
      </c>
      <c r="W18" s="13" t="s">
        <v>45</v>
      </c>
      <c r="X18" s="13" t="s">
        <v>45</v>
      </c>
      <c r="Y18" s="13" t="s">
        <v>45</v>
      </c>
      <c r="Z18" s="203"/>
      <c r="AA18" s="210"/>
    </row>
    <row r="19" spans="1:27" s="20" customFormat="1" ht="38.25" customHeight="1" x14ac:dyDescent="0.25">
      <c r="A19" s="9"/>
      <c r="B19" s="52"/>
      <c r="C19" s="17" t="s">
        <v>59</v>
      </c>
      <c r="D19" s="12"/>
      <c r="E19" s="21"/>
      <c r="F19" s="21"/>
      <c r="G19" s="52"/>
      <c r="H19" s="52"/>
      <c r="I19" s="14"/>
      <c r="J19" s="14">
        <v>33265</v>
      </c>
      <c r="K19" s="14">
        <v>33265</v>
      </c>
      <c r="L19" s="41" t="s">
        <v>61</v>
      </c>
      <c r="M19" s="22"/>
      <c r="N19" s="22"/>
      <c r="O19" s="14">
        <v>33265</v>
      </c>
      <c r="P19" s="27"/>
      <c r="Q19" s="27"/>
      <c r="R19" s="13"/>
      <c r="S19" s="13"/>
      <c r="T19" s="33"/>
      <c r="U19" s="33"/>
      <c r="V19" s="13"/>
      <c r="W19" s="13"/>
      <c r="X19" s="13"/>
      <c r="Y19" s="13"/>
      <c r="Z19" s="204"/>
      <c r="AA19" s="55"/>
    </row>
    <row r="20" spans="1:27" ht="36.75" customHeight="1" x14ac:dyDescent="0.25">
      <c r="A20" s="36"/>
      <c r="B20" s="24"/>
      <c r="C20" s="25" t="s">
        <v>62</v>
      </c>
      <c r="D20" s="26"/>
      <c r="E20" s="26"/>
      <c r="F20" s="26"/>
      <c r="G20" s="26"/>
      <c r="H20" s="26"/>
      <c r="I20" s="14">
        <f>I13+I14+I15+I16+I18+I19</f>
        <v>4214976.2186000003</v>
      </c>
      <c r="J20" s="14">
        <f>J13+J14+J15+J16+J18+J19</f>
        <v>4248241.2206099993</v>
      </c>
      <c r="K20" s="14">
        <f>K13+K14+K15+K16+K18+K19</f>
        <v>33265</v>
      </c>
      <c r="L20" s="14"/>
      <c r="M20" s="14"/>
      <c r="N20" s="14"/>
      <c r="O20" s="14">
        <f>O19</f>
        <v>33265</v>
      </c>
      <c r="P20" s="14"/>
      <c r="Q20" s="14"/>
      <c r="R20" s="13"/>
      <c r="S20" s="13"/>
      <c r="T20" s="33"/>
      <c r="U20" s="33"/>
      <c r="V20" s="13"/>
      <c r="W20" s="13"/>
      <c r="X20" s="13"/>
      <c r="Y20" s="13"/>
      <c r="Z20" s="14"/>
      <c r="AA20" s="14"/>
    </row>
    <row r="21" spans="1:27" ht="30.75" customHeight="1" x14ac:dyDescent="0.25">
      <c r="A21" s="3"/>
      <c r="B21" s="8"/>
      <c r="C21" s="7"/>
      <c r="D21" s="37"/>
      <c r="E21" s="37"/>
      <c r="F21" s="37"/>
      <c r="G21" s="37"/>
      <c r="H21" s="37"/>
      <c r="I21" s="37"/>
      <c r="J21" s="37"/>
      <c r="K21" s="37"/>
      <c r="L21" s="38"/>
      <c r="M21" s="37"/>
      <c r="N21" s="37"/>
      <c r="O21" s="37"/>
      <c r="P21" s="37"/>
      <c r="Q21" s="37"/>
      <c r="R21" s="38"/>
      <c r="S21" s="38"/>
      <c r="T21" s="39"/>
      <c r="U21" s="40"/>
      <c r="V21" s="38"/>
      <c r="W21" s="38"/>
      <c r="X21" s="38"/>
      <c r="Y21" s="38"/>
      <c r="Z21" s="37"/>
      <c r="AA21" s="37"/>
    </row>
    <row r="22" spans="1:27" ht="41.25" customHeight="1" x14ac:dyDescent="0.25">
      <c r="A22" s="3"/>
      <c r="B22" s="8" t="s">
        <v>54</v>
      </c>
      <c r="C22" s="201" t="s">
        <v>56</v>
      </c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37"/>
    </row>
    <row r="23" spans="1:27" ht="34.5" customHeight="1" x14ac:dyDescent="0.25">
      <c r="A23" s="3"/>
      <c r="B23" s="8" t="s">
        <v>61</v>
      </c>
      <c r="C23" s="7" t="s">
        <v>60</v>
      </c>
      <c r="D23" s="51"/>
      <c r="E23" s="51"/>
      <c r="F23" s="51"/>
      <c r="G23" s="51"/>
      <c r="H23" s="51"/>
      <c r="I23" s="51"/>
      <c r="J23" s="51"/>
      <c r="K23" s="51"/>
      <c r="L23" s="51"/>
      <c r="M23" s="37"/>
      <c r="N23" s="37"/>
      <c r="O23" s="37"/>
      <c r="P23" s="37"/>
      <c r="Q23" s="37"/>
      <c r="R23" s="38"/>
      <c r="S23" s="38"/>
      <c r="T23" s="39"/>
      <c r="U23" s="40"/>
      <c r="V23" s="38"/>
      <c r="W23" s="38"/>
      <c r="X23" s="38"/>
      <c r="Y23" s="38"/>
      <c r="Z23" s="37"/>
      <c r="AA23" s="37"/>
    </row>
    <row r="24" spans="1:27" ht="43.5" customHeight="1" x14ac:dyDescent="0.25">
      <c r="A24" s="3"/>
      <c r="B24" s="8"/>
      <c r="C24" s="201" t="s">
        <v>57</v>
      </c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37"/>
    </row>
  </sheetData>
  <mergeCells count="41">
    <mergeCell ref="A7:A11"/>
    <mergeCell ref="B7:G8"/>
    <mergeCell ref="H7:H11"/>
    <mergeCell ref="I7:L8"/>
    <mergeCell ref="M7:Q8"/>
    <mergeCell ref="A1:AA1"/>
    <mergeCell ref="Z2:AA2"/>
    <mergeCell ref="A3:AA3"/>
    <mergeCell ref="A4:AA4"/>
    <mergeCell ref="A5:AA5"/>
    <mergeCell ref="R7:Y8"/>
    <mergeCell ref="Z7:Z11"/>
    <mergeCell ref="AA7:AA11"/>
    <mergeCell ref="B9:B11"/>
    <mergeCell ref="C9:C11"/>
    <mergeCell ref="D9:D11"/>
    <mergeCell ref="E9:F9"/>
    <mergeCell ref="G9:G11"/>
    <mergeCell ref="I9:I11"/>
    <mergeCell ref="J9:J11"/>
    <mergeCell ref="AA13:AA18"/>
    <mergeCell ref="T9:U10"/>
    <mergeCell ref="V9:W10"/>
    <mergeCell ref="X9:Y10"/>
    <mergeCell ref="E10:E11"/>
    <mergeCell ref="F10:F11"/>
    <mergeCell ref="M10:M11"/>
    <mergeCell ref="N10:N11"/>
    <mergeCell ref="O10:O11"/>
    <mergeCell ref="K9:K11"/>
    <mergeCell ref="L9:L11"/>
    <mergeCell ref="M9:O9"/>
    <mergeCell ref="P9:P11"/>
    <mergeCell ref="Q9:Q11"/>
    <mergeCell ref="R9:S10"/>
    <mergeCell ref="C22:Z22"/>
    <mergeCell ref="C24:Z24"/>
    <mergeCell ref="Z13:Z19"/>
    <mergeCell ref="B13:B18"/>
    <mergeCell ref="G13:G18"/>
    <mergeCell ref="H13:H18"/>
  </mergeCells>
  <pageMargins left="0.11811023622047245" right="0.11811023622047245" top="0.15748031496062992" bottom="0.15748031496062992" header="0.31496062992125984" footer="0.31496062992125984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outlinePr summaryBelow="0"/>
    <pageSetUpPr fitToPage="1"/>
  </sheetPr>
  <dimension ref="A4:Z521"/>
  <sheetViews>
    <sheetView view="pageBreakPreview" topLeftCell="A483" zoomScale="28" zoomScaleNormal="70" zoomScaleSheetLayoutView="28" workbookViewId="0">
      <selection activeCell="C528" sqref="C528"/>
    </sheetView>
  </sheetViews>
  <sheetFormatPr defaultRowHeight="20.25" outlineLevelRow="2" x14ac:dyDescent="0.3"/>
  <cols>
    <col min="1" max="1" width="15.42578125" style="63" customWidth="1"/>
    <col min="2" max="2" width="18.7109375" style="58" customWidth="1"/>
    <col min="3" max="3" width="148.28515625" style="58" customWidth="1"/>
    <col min="4" max="4" width="25.5703125" style="58" customWidth="1"/>
    <col min="5" max="5" width="22.28515625" style="58" customWidth="1"/>
    <col min="6" max="7" width="20.28515625" style="58" customWidth="1"/>
    <col min="8" max="8" width="15.85546875" style="58" customWidth="1"/>
    <col min="9" max="9" width="31" style="58" customWidth="1"/>
    <col min="10" max="10" width="27.42578125" style="64" customWidth="1"/>
    <col min="11" max="11" width="15" style="58" customWidth="1"/>
    <col min="12" max="12" width="16.140625" style="64" customWidth="1"/>
    <col min="13" max="13" width="22.140625" style="65" customWidth="1"/>
    <col min="14" max="14" width="26.5703125" style="64" customWidth="1"/>
    <col min="15" max="15" width="24.85546875" style="64" customWidth="1"/>
    <col min="16" max="16" width="18.7109375" style="64" customWidth="1"/>
    <col min="17" max="17" width="18.140625" style="64" customWidth="1"/>
    <col min="18" max="18" width="21.7109375" style="64" customWidth="1"/>
    <col min="19" max="19" width="18.85546875" style="64" customWidth="1"/>
    <col min="20" max="20" width="18" style="127" customWidth="1"/>
    <col min="21" max="21" width="17.5703125" style="64" customWidth="1"/>
    <col min="22" max="22" width="15.85546875" style="64" customWidth="1"/>
    <col min="23" max="23" width="19" style="64" customWidth="1"/>
    <col min="24" max="24" width="17.42578125" style="64" customWidth="1"/>
    <col min="25" max="25" width="31.7109375" style="58" customWidth="1"/>
    <col min="26" max="26" width="32.85546875" style="58" customWidth="1"/>
    <col min="27" max="254" width="9.140625" style="58"/>
    <col min="255" max="255" width="1.140625" style="58" customWidth="1"/>
    <col min="256" max="256" width="9.28515625" style="58" bestFit="1" customWidth="1"/>
    <col min="257" max="257" width="14.85546875" style="58" customWidth="1"/>
    <col min="258" max="258" width="16.85546875" style="58" customWidth="1"/>
    <col min="259" max="259" width="10" style="58" customWidth="1"/>
    <col min="260" max="261" width="9.28515625" style="58" bestFit="1" customWidth="1"/>
    <col min="262" max="262" width="14.85546875" style="58" customWidth="1"/>
    <col min="263" max="263" width="11" style="58" customWidth="1"/>
    <col min="264" max="264" width="13.7109375" style="58" customWidth="1"/>
    <col min="265" max="265" width="14.28515625" style="58" customWidth="1"/>
    <col min="266" max="266" width="12.85546875" style="58" customWidth="1"/>
    <col min="267" max="267" width="13.5703125" style="58" customWidth="1"/>
    <col min="268" max="268" width="15.140625" style="58" customWidth="1"/>
    <col min="269" max="269" width="12.42578125" style="58" customWidth="1"/>
    <col min="270" max="270" width="12.5703125" style="58" customWidth="1"/>
    <col min="271" max="271" width="9.28515625" style="58" bestFit="1" customWidth="1"/>
    <col min="272" max="272" width="9.7109375" style="58" customWidth="1"/>
    <col min="273" max="273" width="8.5703125" style="58" customWidth="1"/>
    <col min="274" max="274" width="8.42578125" style="58" customWidth="1"/>
    <col min="275" max="275" width="10" style="58" customWidth="1"/>
    <col min="276" max="276" width="10.140625" style="58" customWidth="1"/>
    <col min="277" max="278" width="9.28515625" style="58" bestFit="1" customWidth="1"/>
    <col min="279" max="279" width="15.5703125" style="58" customWidth="1"/>
    <col min="280" max="280" width="15.28515625" style="58" customWidth="1"/>
    <col min="281" max="281" width="13.42578125" style="58" customWidth="1"/>
    <col min="282" max="282" width="10.85546875" style="58" customWidth="1"/>
    <col min="283" max="510" width="9.140625" style="58"/>
    <col min="511" max="511" width="1.140625" style="58" customWidth="1"/>
    <col min="512" max="512" width="9.28515625" style="58" bestFit="1" customWidth="1"/>
    <col min="513" max="513" width="14.85546875" style="58" customWidth="1"/>
    <col min="514" max="514" width="16.85546875" style="58" customWidth="1"/>
    <col min="515" max="515" width="10" style="58" customWidth="1"/>
    <col min="516" max="517" width="9.28515625" style="58" bestFit="1" customWidth="1"/>
    <col min="518" max="518" width="14.85546875" style="58" customWidth="1"/>
    <col min="519" max="519" width="11" style="58" customWidth="1"/>
    <col min="520" max="520" width="13.7109375" style="58" customWidth="1"/>
    <col min="521" max="521" width="14.28515625" style="58" customWidth="1"/>
    <col min="522" max="522" width="12.85546875" style="58" customWidth="1"/>
    <col min="523" max="523" width="13.5703125" style="58" customWidth="1"/>
    <col min="524" max="524" width="15.140625" style="58" customWidth="1"/>
    <col min="525" max="525" width="12.42578125" style="58" customWidth="1"/>
    <col min="526" max="526" width="12.5703125" style="58" customWidth="1"/>
    <col min="527" max="527" width="9.28515625" style="58" bestFit="1" customWidth="1"/>
    <col min="528" max="528" width="9.7109375" style="58" customWidth="1"/>
    <col min="529" max="529" width="8.5703125" style="58" customWidth="1"/>
    <col min="530" max="530" width="8.42578125" style="58" customWidth="1"/>
    <col min="531" max="531" width="10" style="58" customWidth="1"/>
    <col min="532" max="532" width="10.140625" style="58" customWidth="1"/>
    <col min="533" max="534" width="9.28515625" style="58" bestFit="1" customWidth="1"/>
    <col min="535" max="535" width="15.5703125" style="58" customWidth="1"/>
    <col min="536" max="536" width="15.28515625" style="58" customWidth="1"/>
    <col min="537" max="537" width="13.42578125" style="58" customWidth="1"/>
    <col min="538" max="538" width="10.85546875" style="58" customWidth="1"/>
    <col min="539" max="766" width="9.140625" style="58"/>
    <col min="767" max="767" width="1.140625" style="58" customWidth="1"/>
    <col min="768" max="768" width="9.28515625" style="58" bestFit="1" customWidth="1"/>
    <col min="769" max="769" width="14.85546875" style="58" customWidth="1"/>
    <col min="770" max="770" width="16.85546875" style="58" customWidth="1"/>
    <col min="771" max="771" width="10" style="58" customWidth="1"/>
    <col min="772" max="773" width="9.28515625" style="58" bestFit="1" customWidth="1"/>
    <col min="774" max="774" width="14.85546875" style="58" customWidth="1"/>
    <col min="775" max="775" width="11" style="58" customWidth="1"/>
    <col min="776" max="776" width="13.7109375" style="58" customWidth="1"/>
    <col min="777" max="777" width="14.28515625" style="58" customWidth="1"/>
    <col min="778" max="778" width="12.85546875" style="58" customWidth="1"/>
    <col min="779" max="779" width="13.5703125" style="58" customWidth="1"/>
    <col min="780" max="780" width="15.140625" style="58" customWidth="1"/>
    <col min="781" max="781" width="12.42578125" style="58" customWidth="1"/>
    <col min="782" max="782" width="12.5703125" style="58" customWidth="1"/>
    <col min="783" max="783" width="9.28515625" style="58" bestFit="1" customWidth="1"/>
    <col min="784" max="784" width="9.7109375" style="58" customWidth="1"/>
    <col min="785" max="785" width="8.5703125" style="58" customWidth="1"/>
    <col min="786" max="786" width="8.42578125" style="58" customWidth="1"/>
    <col min="787" max="787" width="10" style="58" customWidth="1"/>
    <col min="788" max="788" width="10.140625" style="58" customWidth="1"/>
    <col min="789" max="790" width="9.28515625" style="58" bestFit="1" customWidth="1"/>
    <col min="791" max="791" width="15.5703125" style="58" customWidth="1"/>
    <col min="792" max="792" width="15.28515625" style="58" customWidth="1"/>
    <col min="793" max="793" width="13.42578125" style="58" customWidth="1"/>
    <col min="794" max="794" width="10.85546875" style="58" customWidth="1"/>
    <col min="795" max="1022" width="9.140625" style="58"/>
    <col min="1023" max="1023" width="1.140625" style="58" customWidth="1"/>
    <col min="1024" max="1024" width="9.28515625" style="58" bestFit="1" customWidth="1"/>
    <col min="1025" max="1025" width="14.85546875" style="58" customWidth="1"/>
    <col min="1026" max="1026" width="16.85546875" style="58" customWidth="1"/>
    <col min="1027" max="1027" width="10" style="58" customWidth="1"/>
    <col min="1028" max="1029" width="9.28515625" style="58" bestFit="1" customWidth="1"/>
    <col min="1030" max="1030" width="14.85546875" style="58" customWidth="1"/>
    <col min="1031" max="1031" width="11" style="58" customWidth="1"/>
    <col min="1032" max="1032" width="13.7109375" style="58" customWidth="1"/>
    <col min="1033" max="1033" width="14.28515625" style="58" customWidth="1"/>
    <col min="1034" max="1034" width="12.85546875" style="58" customWidth="1"/>
    <col min="1035" max="1035" width="13.5703125" style="58" customWidth="1"/>
    <col min="1036" max="1036" width="15.140625" style="58" customWidth="1"/>
    <col min="1037" max="1037" width="12.42578125" style="58" customWidth="1"/>
    <col min="1038" max="1038" width="12.5703125" style="58" customWidth="1"/>
    <col min="1039" max="1039" width="9.28515625" style="58" bestFit="1" customWidth="1"/>
    <col min="1040" max="1040" width="9.7109375" style="58" customWidth="1"/>
    <col min="1041" max="1041" width="8.5703125" style="58" customWidth="1"/>
    <col min="1042" max="1042" width="8.42578125" style="58" customWidth="1"/>
    <col min="1043" max="1043" width="10" style="58" customWidth="1"/>
    <col min="1044" max="1044" width="10.140625" style="58" customWidth="1"/>
    <col min="1045" max="1046" width="9.28515625" style="58" bestFit="1" customWidth="1"/>
    <col min="1047" max="1047" width="15.5703125" style="58" customWidth="1"/>
    <col min="1048" max="1048" width="15.28515625" style="58" customWidth="1"/>
    <col min="1049" max="1049" width="13.42578125" style="58" customWidth="1"/>
    <col min="1050" max="1050" width="10.85546875" style="58" customWidth="1"/>
    <col min="1051" max="1278" width="9.140625" style="58"/>
    <col min="1279" max="1279" width="1.140625" style="58" customWidth="1"/>
    <col min="1280" max="1280" width="9.28515625" style="58" bestFit="1" customWidth="1"/>
    <col min="1281" max="1281" width="14.85546875" style="58" customWidth="1"/>
    <col min="1282" max="1282" width="16.85546875" style="58" customWidth="1"/>
    <col min="1283" max="1283" width="10" style="58" customWidth="1"/>
    <col min="1284" max="1285" width="9.28515625" style="58" bestFit="1" customWidth="1"/>
    <col min="1286" max="1286" width="14.85546875" style="58" customWidth="1"/>
    <col min="1287" max="1287" width="11" style="58" customWidth="1"/>
    <col min="1288" max="1288" width="13.7109375" style="58" customWidth="1"/>
    <col min="1289" max="1289" width="14.28515625" style="58" customWidth="1"/>
    <col min="1290" max="1290" width="12.85546875" style="58" customWidth="1"/>
    <col min="1291" max="1291" width="13.5703125" style="58" customWidth="1"/>
    <col min="1292" max="1292" width="15.140625" style="58" customWidth="1"/>
    <col min="1293" max="1293" width="12.42578125" style="58" customWidth="1"/>
    <col min="1294" max="1294" width="12.5703125" style="58" customWidth="1"/>
    <col min="1295" max="1295" width="9.28515625" style="58" bestFit="1" customWidth="1"/>
    <col min="1296" max="1296" width="9.7109375" style="58" customWidth="1"/>
    <col min="1297" max="1297" width="8.5703125" style="58" customWidth="1"/>
    <col min="1298" max="1298" width="8.42578125" style="58" customWidth="1"/>
    <col min="1299" max="1299" width="10" style="58" customWidth="1"/>
    <col min="1300" max="1300" width="10.140625" style="58" customWidth="1"/>
    <col min="1301" max="1302" width="9.28515625" style="58" bestFit="1" customWidth="1"/>
    <col min="1303" max="1303" width="15.5703125" style="58" customWidth="1"/>
    <col min="1304" max="1304" width="15.28515625" style="58" customWidth="1"/>
    <col min="1305" max="1305" width="13.42578125" style="58" customWidth="1"/>
    <col min="1306" max="1306" width="10.85546875" style="58" customWidth="1"/>
    <col min="1307" max="1534" width="9.140625" style="58"/>
    <col min="1535" max="1535" width="1.140625" style="58" customWidth="1"/>
    <col min="1536" max="1536" width="9.28515625" style="58" bestFit="1" customWidth="1"/>
    <col min="1537" max="1537" width="14.85546875" style="58" customWidth="1"/>
    <col min="1538" max="1538" width="16.85546875" style="58" customWidth="1"/>
    <col min="1539" max="1539" width="10" style="58" customWidth="1"/>
    <col min="1540" max="1541" width="9.28515625" style="58" bestFit="1" customWidth="1"/>
    <col min="1542" max="1542" width="14.85546875" style="58" customWidth="1"/>
    <col min="1543" max="1543" width="11" style="58" customWidth="1"/>
    <col min="1544" max="1544" width="13.7109375" style="58" customWidth="1"/>
    <col min="1545" max="1545" width="14.28515625" style="58" customWidth="1"/>
    <col min="1546" max="1546" width="12.85546875" style="58" customWidth="1"/>
    <col min="1547" max="1547" width="13.5703125" style="58" customWidth="1"/>
    <col min="1548" max="1548" width="15.140625" style="58" customWidth="1"/>
    <col min="1549" max="1549" width="12.42578125" style="58" customWidth="1"/>
    <col min="1550" max="1550" width="12.5703125" style="58" customWidth="1"/>
    <col min="1551" max="1551" width="9.28515625" style="58" bestFit="1" customWidth="1"/>
    <col min="1552" max="1552" width="9.7109375" style="58" customWidth="1"/>
    <col min="1553" max="1553" width="8.5703125" style="58" customWidth="1"/>
    <col min="1554" max="1554" width="8.42578125" style="58" customWidth="1"/>
    <col min="1555" max="1555" width="10" style="58" customWidth="1"/>
    <col min="1556" max="1556" width="10.140625" style="58" customWidth="1"/>
    <col min="1557" max="1558" width="9.28515625" style="58" bestFit="1" customWidth="1"/>
    <col min="1559" max="1559" width="15.5703125" style="58" customWidth="1"/>
    <col min="1560" max="1560" width="15.28515625" style="58" customWidth="1"/>
    <col min="1561" max="1561" width="13.42578125" style="58" customWidth="1"/>
    <col min="1562" max="1562" width="10.85546875" style="58" customWidth="1"/>
    <col min="1563" max="1790" width="9.140625" style="58"/>
    <col min="1791" max="1791" width="1.140625" style="58" customWidth="1"/>
    <col min="1792" max="1792" width="9.28515625" style="58" bestFit="1" customWidth="1"/>
    <col min="1793" max="1793" width="14.85546875" style="58" customWidth="1"/>
    <col min="1794" max="1794" width="16.85546875" style="58" customWidth="1"/>
    <col min="1795" max="1795" width="10" style="58" customWidth="1"/>
    <col min="1796" max="1797" width="9.28515625" style="58" bestFit="1" customWidth="1"/>
    <col min="1798" max="1798" width="14.85546875" style="58" customWidth="1"/>
    <col min="1799" max="1799" width="11" style="58" customWidth="1"/>
    <col min="1800" max="1800" width="13.7109375" style="58" customWidth="1"/>
    <col min="1801" max="1801" width="14.28515625" style="58" customWidth="1"/>
    <col min="1802" max="1802" width="12.85546875" style="58" customWidth="1"/>
    <col min="1803" max="1803" width="13.5703125" style="58" customWidth="1"/>
    <col min="1804" max="1804" width="15.140625" style="58" customWidth="1"/>
    <col min="1805" max="1805" width="12.42578125" style="58" customWidth="1"/>
    <col min="1806" max="1806" width="12.5703125" style="58" customWidth="1"/>
    <col min="1807" max="1807" width="9.28515625" style="58" bestFit="1" customWidth="1"/>
    <col min="1808" max="1808" width="9.7109375" style="58" customWidth="1"/>
    <col min="1809" max="1809" width="8.5703125" style="58" customWidth="1"/>
    <col min="1810" max="1810" width="8.42578125" style="58" customWidth="1"/>
    <col min="1811" max="1811" width="10" style="58" customWidth="1"/>
    <col min="1812" max="1812" width="10.140625" style="58" customWidth="1"/>
    <col min="1813" max="1814" width="9.28515625" style="58" bestFit="1" customWidth="1"/>
    <col min="1815" max="1815" width="15.5703125" style="58" customWidth="1"/>
    <col min="1816" max="1816" width="15.28515625" style="58" customWidth="1"/>
    <col min="1817" max="1817" width="13.42578125" style="58" customWidth="1"/>
    <col min="1818" max="1818" width="10.85546875" style="58" customWidth="1"/>
    <col min="1819" max="2046" width="9.140625" style="58"/>
    <col min="2047" max="2047" width="1.140625" style="58" customWidth="1"/>
    <col min="2048" max="2048" width="9.28515625" style="58" bestFit="1" customWidth="1"/>
    <col min="2049" max="2049" width="14.85546875" style="58" customWidth="1"/>
    <col min="2050" max="2050" width="16.85546875" style="58" customWidth="1"/>
    <col min="2051" max="2051" width="10" style="58" customWidth="1"/>
    <col min="2052" max="2053" width="9.28515625" style="58" bestFit="1" customWidth="1"/>
    <col min="2054" max="2054" width="14.85546875" style="58" customWidth="1"/>
    <col min="2055" max="2055" width="11" style="58" customWidth="1"/>
    <col min="2056" max="2056" width="13.7109375" style="58" customWidth="1"/>
    <col min="2057" max="2057" width="14.28515625" style="58" customWidth="1"/>
    <col min="2058" max="2058" width="12.85546875" style="58" customWidth="1"/>
    <col min="2059" max="2059" width="13.5703125" style="58" customWidth="1"/>
    <col min="2060" max="2060" width="15.140625" style="58" customWidth="1"/>
    <col min="2061" max="2061" width="12.42578125" style="58" customWidth="1"/>
    <col min="2062" max="2062" width="12.5703125" style="58" customWidth="1"/>
    <col min="2063" max="2063" width="9.28515625" style="58" bestFit="1" customWidth="1"/>
    <col min="2064" max="2064" width="9.7109375" style="58" customWidth="1"/>
    <col min="2065" max="2065" width="8.5703125" style="58" customWidth="1"/>
    <col min="2066" max="2066" width="8.42578125" style="58" customWidth="1"/>
    <col min="2067" max="2067" width="10" style="58" customWidth="1"/>
    <col min="2068" max="2068" width="10.140625" style="58" customWidth="1"/>
    <col min="2069" max="2070" width="9.28515625" style="58" bestFit="1" customWidth="1"/>
    <col min="2071" max="2071" width="15.5703125" style="58" customWidth="1"/>
    <col min="2072" max="2072" width="15.28515625" style="58" customWidth="1"/>
    <col min="2073" max="2073" width="13.42578125" style="58" customWidth="1"/>
    <col min="2074" max="2074" width="10.85546875" style="58" customWidth="1"/>
    <col min="2075" max="2302" width="9.140625" style="58"/>
    <col min="2303" max="2303" width="1.140625" style="58" customWidth="1"/>
    <col min="2304" max="2304" width="9.28515625" style="58" bestFit="1" customWidth="1"/>
    <col min="2305" max="2305" width="14.85546875" style="58" customWidth="1"/>
    <col min="2306" max="2306" width="16.85546875" style="58" customWidth="1"/>
    <col min="2307" max="2307" width="10" style="58" customWidth="1"/>
    <col min="2308" max="2309" width="9.28515625" style="58" bestFit="1" customWidth="1"/>
    <col min="2310" max="2310" width="14.85546875" style="58" customWidth="1"/>
    <col min="2311" max="2311" width="11" style="58" customWidth="1"/>
    <col min="2312" max="2312" width="13.7109375" style="58" customWidth="1"/>
    <col min="2313" max="2313" width="14.28515625" style="58" customWidth="1"/>
    <col min="2314" max="2314" width="12.85546875" style="58" customWidth="1"/>
    <col min="2315" max="2315" width="13.5703125" style="58" customWidth="1"/>
    <col min="2316" max="2316" width="15.140625" style="58" customWidth="1"/>
    <col min="2317" max="2317" width="12.42578125" style="58" customWidth="1"/>
    <col min="2318" max="2318" width="12.5703125" style="58" customWidth="1"/>
    <col min="2319" max="2319" width="9.28515625" style="58" bestFit="1" customWidth="1"/>
    <col min="2320" max="2320" width="9.7109375" style="58" customWidth="1"/>
    <col min="2321" max="2321" width="8.5703125" style="58" customWidth="1"/>
    <col min="2322" max="2322" width="8.42578125" style="58" customWidth="1"/>
    <col min="2323" max="2323" width="10" style="58" customWidth="1"/>
    <col min="2324" max="2324" width="10.140625" style="58" customWidth="1"/>
    <col min="2325" max="2326" width="9.28515625" style="58" bestFit="1" customWidth="1"/>
    <col min="2327" max="2327" width="15.5703125" style="58" customWidth="1"/>
    <col min="2328" max="2328" width="15.28515625" style="58" customWidth="1"/>
    <col min="2329" max="2329" width="13.42578125" style="58" customWidth="1"/>
    <col min="2330" max="2330" width="10.85546875" style="58" customWidth="1"/>
    <col min="2331" max="2558" width="9.140625" style="58"/>
    <col min="2559" max="2559" width="1.140625" style="58" customWidth="1"/>
    <col min="2560" max="2560" width="9.28515625" style="58" bestFit="1" customWidth="1"/>
    <col min="2561" max="2561" width="14.85546875" style="58" customWidth="1"/>
    <col min="2562" max="2562" width="16.85546875" style="58" customWidth="1"/>
    <col min="2563" max="2563" width="10" style="58" customWidth="1"/>
    <col min="2564" max="2565" width="9.28515625" style="58" bestFit="1" customWidth="1"/>
    <col min="2566" max="2566" width="14.85546875" style="58" customWidth="1"/>
    <col min="2567" max="2567" width="11" style="58" customWidth="1"/>
    <col min="2568" max="2568" width="13.7109375" style="58" customWidth="1"/>
    <col min="2569" max="2569" width="14.28515625" style="58" customWidth="1"/>
    <col min="2570" max="2570" width="12.85546875" style="58" customWidth="1"/>
    <col min="2571" max="2571" width="13.5703125" style="58" customWidth="1"/>
    <col min="2572" max="2572" width="15.140625" style="58" customWidth="1"/>
    <col min="2573" max="2573" width="12.42578125" style="58" customWidth="1"/>
    <col min="2574" max="2574" width="12.5703125" style="58" customWidth="1"/>
    <col min="2575" max="2575" width="9.28515625" style="58" bestFit="1" customWidth="1"/>
    <col min="2576" max="2576" width="9.7109375" style="58" customWidth="1"/>
    <col min="2577" max="2577" width="8.5703125" style="58" customWidth="1"/>
    <col min="2578" max="2578" width="8.42578125" style="58" customWidth="1"/>
    <col min="2579" max="2579" width="10" style="58" customWidth="1"/>
    <col min="2580" max="2580" width="10.140625" style="58" customWidth="1"/>
    <col min="2581" max="2582" width="9.28515625" style="58" bestFit="1" customWidth="1"/>
    <col min="2583" max="2583" width="15.5703125" style="58" customWidth="1"/>
    <col min="2584" max="2584" width="15.28515625" style="58" customWidth="1"/>
    <col min="2585" max="2585" width="13.42578125" style="58" customWidth="1"/>
    <col min="2586" max="2586" width="10.85546875" style="58" customWidth="1"/>
    <col min="2587" max="2814" width="9.140625" style="58"/>
    <col min="2815" max="2815" width="1.140625" style="58" customWidth="1"/>
    <col min="2816" max="2816" width="9.28515625" style="58" bestFit="1" customWidth="1"/>
    <col min="2817" max="2817" width="14.85546875" style="58" customWidth="1"/>
    <col min="2818" max="2818" width="16.85546875" style="58" customWidth="1"/>
    <col min="2819" max="2819" width="10" style="58" customWidth="1"/>
    <col min="2820" max="2821" width="9.28515625" style="58" bestFit="1" customWidth="1"/>
    <col min="2822" max="2822" width="14.85546875" style="58" customWidth="1"/>
    <col min="2823" max="2823" width="11" style="58" customWidth="1"/>
    <col min="2824" max="2824" width="13.7109375" style="58" customWidth="1"/>
    <col min="2825" max="2825" width="14.28515625" style="58" customWidth="1"/>
    <col min="2826" max="2826" width="12.85546875" style="58" customWidth="1"/>
    <col min="2827" max="2827" width="13.5703125" style="58" customWidth="1"/>
    <col min="2828" max="2828" width="15.140625" style="58" customWidth="1"/>
    <col min="2829" max="2829" width="12.42578125" style="58" customWidth="1"/>
    <col min="2830" max="2830" width="12.5703125" style="58" customWidth="1"/>
    <col min="2831" max="2831" width="9.28515625" style="58" bestFit="1" customWidth="1"/>
    <col min="2832" max="2832" width="9.7109375" style="58" customWidth="1"/>
    <col min="2833" max="2833" width="8.5703125" style="58" customWidth="1"/>
    <col min="2834" max="2834" width="8.42578125" style="58" customWidth="1"/>
    <col min="2835" max="2835" width="10" style="58" customWidth="1"/>
    <col min="2836" max="2836" width="10.140625" style="58" customWidth="1"/>
    <col min="2837" max="2838" width="9.28515625" style="58" bestFit="1" customWidth="1"/>
    <col min="2839" max="2839" width="15.5703125" style="58" customWidth="1"/>
    <col min="2840" max="2840" width="15.28515625" style="58" customWidth="1"/>
    <col min="2841" max="2841" width="13.42578125" style="58" customWidth="1"/>
    <col min="2842" max="2842" width="10.85546875" style="58" customWidth="1"/>
    <col min="2843" max="3070" width="9.140625" style="58"/>
    <col min="3071" max="3071" width="1.140625" style="58" customWidth="1"/>
    <col min="3072" max="3072" width="9.28515625" style="58" bestFit="1" customWidth="1"/>
    <col min="3073" max="3073" width="14.85546875" style="58" customWidth="1"/>
    <col min="3074" max="3074" width="16.85546875" style="58" customWidth="1"/>
    <col min="3075" max="3075" width="10" style="58" customWidth="1"/>
    <col min="3076" max="3077" width="9.28515625" style="58" bestFit="1" customWidth="1"/>
    <col min="3078" max="3078" width="14.85546875" style="58" customWidth="1"/>
    <col min="3079" max="3079" width="11" style="58" customWidth="1"/>
    <col min="3080" max="3080" width="13.7109375" style="58" customWidth="1"/>
    <col min="3081" max="3081" width="14.28515625" style="58" customWidth="1"/>
    <col min="3082" max="3082" width="12.85546875" style="58" customWidth="1"/>
    <col min="3083" max="3083" width="13.5703125" style="58" customWidth="1"/>
    <col min="3084" max="3084" width="15.140625" style="58" customWidth="1"/>
    <col min="3085" max="3085" width="12.42578125" style="58" customWidth="1"/>
    <col min="3086" max="3086" width="12.5703125" style="58" customWidth="1"/>
    <col min="3087" max="3087" width="9.28515625" style="58" bestFit="1" customWidth="1"/>
    <col min="3088" max="3088" width="9.7109375" style="58" customWidth="1"/>
    <col min="3089" max="3089" width="8.5703125" style="58" customWidth="1"/>
    <col min="3090" max="3090" width="8.42578125" style="58" customWidth="1"/>
    <col min="3091" max="3091" width="10" style="58" customWidth="1"/>
    <col min="3092" max="3092" width="10.140625" style="58" customWidth="1"/>
    <col min="3093" max="3094" width="9.28515625" style="58" bestFit="1" customWidth="1"/>
    <col min="3095" max="3095" width="15.5703125" style="58" customWidth="1"/>
    <col min="3096" max="3096" width="15.28515625" style="58" customWidth="1"/>
    <col min="3097" max="3097" width="13.42578125" style="58" customWidth="1"/>
    <col min="3098" max="3098" width="10.85546875" style="58" customWidth="1"/>
    <col min="3099" max="3326" width="9.140625" style="58"/>
    <col min="3327" max="3327" width="1.140625" style="58" customWidth="1"/>
    <col min="3328" max="3328" width="9.28515625" style="58" bestFit="1" customWidth="1"/>
    <col min="3329" max="3329" width="14.85546875" style="58" customWidth="1"/>
    <col min="3330" max="3330" width="16.85546875" style="58" customWidth="1"/>
    <col min="3331" max="3331" width="10" style="58" customWidth="1"/>
    <col min="3332" max="3333" width="9.28515625" style="58" bestFit="1" customWidth="1"/>
    <col min="3334" max="3334" width="14.85546875" style="58" customWidth="1"/>
    <col min="3335" max="3335" width="11" style="58" customWidth="1"/>
    <col min="3336" max="3336" width="13.7109375" style="58" customWidth="1"/>
    <col min="3337" max="3337" width="14.28515625" style="58" customWidth="1"/>
    <col min="3338" max="3338" width="12.85546875" style="58" customWidth="1"/>
    <col min="3339" max="3339" width="13.5703125" style="58" customWidth="1"/>
    <col min="3340" max="3340" width="15.140625" style="58" customWidth="1"/>
    <col min="3341" max="3341" width="12.42578125" style="58" customWidth="1"/>
    <col min="3342" max="3342" width="12.5703125" style="58" customWidth="1"/>
    <col min="3343" max="3343" width="9.28515625" style="58" bestFit="1" customWidth="1"/>
    <col min="3344" max="3344" width="9.7109375" style="58" customWidth="1"/>
    <col min="3345" max="3345" width="8.5703125" style="58" customWidth="1"/>
    <col min="3346" max="3346" width="8.42578125" style="58" customWidth="1"/>
    <col min="3347" max="3347" width="10" style="58" customWidth="1"/>
    <col min="3348" max="3348" width="10.140625" style="58" customWidth="1"/>
    <col min="3349" max="3350" width="9.28515625" style="58" bestFit="1" customWidth="1"/>
    <col min="3351" max="3351" width="15.5703125" style="58" customWidth="1"/>
    <col min="3352" max="3352" width="15.28515625" style="58" customWidth="1"/>
    <col min="3353" max="3353" width="13.42578125" style="58" customWidth="1"/>
    <col min="3354" max="3354" width="10.85546875" style="58" customWidth="1"/>
    <col min="3355" max="3582" width="9.140625" style="58"/>
    <col min="3583" max="3583" width="1.140625" style="58" customWidth="1"/>
    <col min="3584" max="3584" width="9.28515625" style="58" bestFit="1" customWidth="1"/>
    <col min="3585" max="3585" width="14.85546875" style="58" customWidth="1"/>
    <col min="3586" max="3586" width="16.85546875" style="58" customWidth="1"/>
    <col min="3587" max="3587" width="10" style="58" customWidth="1"/>
    <col min="3588" max="3589" width="9.28515625" style="58" bestFit="1" customWidth="1"/>
    <col min="3590" max="3590" width="14.85546875" style="58" customWidth="1"/>
    <col min="3591" max="3591" width="11" style="58" customWidth="1"/>
    <col min="3592" max="3592" width="13.7109375" style="58" customWidth="1"/>
    <col min="3593" max="3593" width="14.28515625" style="58" customWidth="1"/>
    <col min="3594" max="3594" width="12.85546875" style="58" customWidth="1"/>
    <col min="3595" max="3595" width="13.5703125" style="58" customWidth="1"/>
    <col min="3596" max="3596" width="15.140625" style="58" customWidth="1"/>
    <col min="3597" max="3597" width="12.42578125" style="58" customWidth="1"/>
    <col min="3598" max="3598" width="12.5703125" style="58" customWidth="1"/>
    <col min="3599" max="3599" width="9.28515625" style="58" bestFit="1" customWidth="1"/>
    <col min="3600" max="3600" width="9.7109375" style="58" customWidth="1"/>
    <col min="3601" max="3601" width="8.5703125" style="58" customWidth="1"/>
    <col min="3602" max="3602" width="8.42578125" style="58" customWidth="1"/>
    <col min="3603" max="3603" width="10" style="58" customWidth="1"/>
    <col min="3604" max="3604" width="10.140625" style="58" customWidth="1"/>
    <col min="3605" max="3606" width="9.28515625" style="58" bestFit="1" customWidth="1"/>
    <col min="3607" max="3607" width="15.5703125" style="58" customWidth="1"/>
    <col min="3608" max="3608" width="15.28515625" style="58" customWidth="1"/>
    <col min="3609" max="3609" width="13.42578125" style="58" customWidth="1"/>
    <col min="3610" max="3610" width="10.85546875" style="58" customWidth="1"/>
    <col min="3611" max="3838" width="9.140625" style="58"/>
    <col min="3839" max="3839" width="1.140625" style="58" customWidth="1"/>
    <col min="3840" max="3840" width="9.28515625" style="58" bestFit="1" customWidth="1"/>
    <col min="3841" max="3841" width="14.85546875" style="58" customWidth="1"/>
    <col min="3842" max="3842" width="16.85546875" style="58" customWidth="1"/>
    <col min="3843" max="3843" width="10" style="58" customWidth="1"/>
    <col min="3844" max="3845" width="9.28515625" style="58" bestFit="1" customWidth="1"/>
    <col min="3846" max="3846" width="14.85546875" style="58" customWidth="1"/>
    <col min="3847" max="3847" width="11" style="58" customWidth="1"/>
    <col min="3848" max="3848" width="13.7109375" style="58" customWidth="1"/>
    <col min="3849" max="3849" width="14.28515625" style="58" customWidth="1"/>
    <col min="3850" max="3850" width="12.85546875" style="58" customWidth="1"/>
    <col min="3851" max="3851" width="13.5703125" style="58" customWidth="1"/>
    <col min="3852" max="3852" width="15.140625" style="58" customWidth="1"/>
    <col min="3853" max="3853" width="12.42578125" style="58" customWidth="1"/>
    <col min="3854" max="3854" width="12.5703125" style="58" customWidth="1"/>
    <col min="3855" max="3855" width="9.28515625" style="58" bestFit="1" customWidth="1"/>
    <col min="3856" max="3856" width="9.7109375" style="58" customWidth="1"/>
    <col min="3857" max="3857" width="8.5703125" style="58" customWidth="1"/>
    <col min="3858" max="3858" width="8.42578125" style="58" customWidth="1"/>
    <col min="3859" max="3859" width="10" style="58" customWidth="1"/>
    <col min="3860" max="3860" width="10.140625" style="58" customWidth="1"/>
    <col min="3861" max="3862" width="9.28515625" style="58" bestFit="1" customWidth="1"/>
    <col min="3863" max="3863" width="15.5703125" style="58" customWidth="1"/>
    <col min="3864" max="3864" width="15.28515625" style="58" customWidth="1"/>
    <col min="3865" max="3865" width="13.42578125" style="58" customWidth="1"/>
    <col min="3866" max="3866" width="10.85546875" style="58" customWidth="1"/>
    <col min="3867" max="4094" width="9.140625" style="58"/>
    <col min="4095" max="4095" width="1.140625" style="58" customWidth="1"/>
    <col min="4096" max="4096" width="9.28515625" style="58" bestFit="1" customWidth="1"/>
    <col min="4097" max="4097" width="14.85546875" style="58" customWidth="1"/>
    <col min="4098" max="4098" width="16.85546875" style="58" customWidth="1"/>
    <col min="4099" max="4099" width="10" style="58" customWidth="1"/>
    <col min="4100" max="4101" width="9.28515625" style="58" bestFit="1" customWidth="1"/>
    <col min="4102" max="4102" width="14.85546875" style="58" customWidth="1"/>
    <col min="4103" max="4103" width="11" style="58" customWidth="1"/>
    <col min="4104" max="4104" width="13.7109375" style="58" customWidth="1"/>
    <col min="4105" max="4105" width="14.28515625" style="58" customWidth="1"/>
    <col min="4106" max="4106" width="12.85546875" style="58" customWidth="1"/>
    <col min="4107" max="4107" width="13.5703125" style="58" customWidth="1"/>
    <col min="4108" max="4108" width="15.140625" style="58" customWidth="1"/>
    <col min="4109" max="4109" width="12.42578125" style="58" customWidth="1"/>
    <col min="4110" max="4110" width="12.5703125" style="58" customWidth="1"/>
    <col min="4111" max="4111" width="9.28515625" style="58" bestFit="1" customWidth="1"/>
    <col min="4112" max="4112" width="9.7109375" style="58" customWidth="1"/>
    <col min="4113" max="4113" width="8.5703125" style="58" customWidth="1"/>
    <col min="4114" max="4114" width="8.42578125" style="58" customWidth="1"/>
    <col min="4115" max="4115" width="10" style="58" customWidth="1"/>
    <col min="4116" max="4116" width="10.140625" style="58" customWidth="1"/>
    <col min="4117" max="4118" width="9.28515625" style="58" bestFit="1" customWidth="1"/>
    <col min="4119" max="4119" width="15.5703125" style="58" customWidth="1"/>
    <col min="4120" max="4120" width="15.28515625" style="58" customWidth="1"/>
    <col min="4121" max="4121" width="13.42578125" style="58" customWidth="1"/>
    <col min="4122" max="4122" width="10.85546875" style="58" customWidth="1"/>
    <col min="4123" max="4350" width="9.140625" style="58"/>
    <col min="4351" max="4351" width="1.140625" style="58" customWidth="1"/>
    <col min="4352" max="4352" width="9.28515625" style="58" bestFit="1" customWidth="1"/>
    <col min="4353" max="4353" width="14.85546875" style="58" customWidth="1"/>
    <col min="4354" max="4354" width="16.85546875" style="58" customWidth="1"/>
    <col min="4355" max="4355" width="10" style="58" customWidth="1"/>
    <col min="4356" max="4357" width="9.28515625" style="58" bestFit="1" customWidth="1"/>
    <col min="4358" max="4358" width="14.85546875" style="58" customWidth="1"/>
    <col min="4359" max="4359" width="11" style="58" customWidth="1"/>
    <col min="4360" max="4360" width="13.7109375" style="58" customWidth="1"/>
    <col min="4361" max="4361" width="14.28515625" style="58" customWidth="1"/>
    <col min="4362" max="4362" width="12.85546875" style="58" customWidth="1"/>
    <col min="4363" max="4363" width="13.5703125" style="58" customWidth="1"/>
    <col min="4364" max="4364" width="15.140625" style="58" customWidth="1"/>
    <col min="4365" max="4365" width="12.42578125" style="58" customWidth="1"/>
    <col min="4366" max="4366" width="12.5703125" style="58" customWidth="1"/>
    <col min="4367" max="4367" width="9.28515625" style="58" bestFit="1" customWidth="1"/>
    <col min="4368" max="4368" width="9.7109375" style="58" customWidth="1"/>
    <col min="4369" max="4369" width="8.5703125" style="58" customWidth="1"/>
    <col min="4370" max="4370" width="8.42578125" style="58" customWidth="1"/>
    <col min="4371" max="4371" width="10" style="58" customWidth="1"/>
    <col min="4372" max="4372" width="10.140625" style="58" customWidth="1"/>
    <col min="4373" max="4374" width="9.28515625" style="58" bestFit="1" customWidth="1"/>
    <col min="4375" max="4375" width="15.5703125" style="58" customWidth="1"/>
    <col min="4376" max="4376" width="15.28515625" style="58" customWidth="1"/>
    <col min="4377" max="4377" width="13.42578125" style="58" customWidth="1"/>
    <col min="4378" max="4378" width="10.85546875" style="58" customWidth="1"/>
    <col min="4379" max="4606" width="9.140625" style="58"/>
    <col min="4607" max="4607" width="1.140625" style="58" customWidth="1"/>
    <col min="4608" max="4608" width="9.28515625" style="58" bestFit="1" customWidth="1"/>
    <col min="4609" max="4609" width="14.85546875" style="58" customWidth="1"/>
    <col min="4610" max="4610" width="16.85546875" style="58" customWidth="1"/>
    <col min="4611" max="4611" width="10" style="58" customWidth="1"/>
    <col min="4612" max="4613" width="9.28515625" style="58" bestFit="1" customWidth="1"/>
    <col min="4614" max="4614" width="14.85546875" style="58" customWidth="1"/>
    <col min="4615" max="4615" width="11" style="58" customWidth="1"/>
    <col min="4616" max="4616" width="13.7109375" style="58" customWidth="1"/>
    <col min="4617" max="4617" width="14.28515625" style="58" customWidth="1"/>
    <col min="4618" max="4618" width="12.85546875" style="58" customWidth="1"/>
    <col min="4619" max="4619" width="13.5703125" style="58" customWidth="1"/>
    <col min="4620" max="4620" width="15.140625" style="58" customWidth="1"/>
    <col min="4621" max="4621" width="12.42578125" style="58" customWidth="1"/>
    <col min="4622" max="4622" width="12.5703125" style="58" customWidth="1"/>
    <col min="4623" max="4623" width="9.28515625" style="58" bestFit="1" customWidth="1"/>
    <col min="4624" max="4624" width="9.7109375" style="58" customWidth="1"/>
    <col min="4625" max="4625" width="8.5703125" style="58" customWidth="1"/>
    <col min="4626" max="4626" width="8.42578125" style="58" customWidth="1"/>
    <col min="4627" max="4627" width="10" style="58" customWidth="1"/>
    <col min="4628" max="4628" width="10.140625" style="58" customWidth="1"/>
    <col min="4629" max="4630" width="9.28515625" style="58" bestFit="1" customWidth="1"/>
    <col min="4631" max="4631" width="15.5703125" style="58" customWidth="1"/>
    <col min="4632" max="4632" width="15.28515625" style="58" customWidth="1"/>
    <col min="4633" max="4633" width="13.42578125" style="58" customWidth="1"/>
    <col min="4634" max="4634" width="10.85546875" style="58" customWidth="1"/>
    <col min="4635" max="4862" width="9.140625" style="58"/>
    <col min="4863" max="4863" width="1.140625" style="58" customWidth="1"/>
    <col min="4864" max="4864" width="9.28515625" style="58" bestFit="1" customWidth="1"/>
    <col min="4865" max="4865" width="14.85546875" style="58" customWidth="1"/>
    <col min="4866" max="4866" width="16.85546875" style="58" customWidth="1"/>
    <col min="4867" max="4867" width="10" style="58" customWidth="1"/>
    <col min="4868" max="4869" width="9.28515625" style="58" bestFit="1" customWidth="1"/>
    <col min="4870" max="4870" width="14.85546875" style="58" customWidth="1"/>
    <col min="4871" max="4871" width="11" style="58" customWidth="1"/>
    <col min="4872" max="4872" width="13.7109375" style="58" customWidth="1"/>
    <col min="4873" max="4873" width="14.28515625" style="58" customWidth="1"/>
    <col min="4874" max="4874" width="12.85546875" style="58" customWidth="1"/>
    <col min="4875" max="4875" width="13.5703125" style="58" customWidth="1"/>
    <col min="4876" max="4876" width="15.140625" style="58" customWidth="1"/>
    <col min="4877" max="4877" width="12.42578125" style="58" customWidth="1"/>
    <col min="4878" max="4878" width="12.5703125" style="58" customWidth="1"/>
    <col min="4879" max="4879" width="9.28515625" style="58" bestFit="1" customWidth="1"/>
    <col min="4880" max="4880" width="9.7109375" style="58" customWidth="1"/>
    <col min="4881" max="4881" width="8.5703125" style="58" customWidth="1"/>
    <col min="4882" max="4882" width="8.42578125" style="58" customWidth="1"/>
    <col min="4883" max="4883" width="10" style="58" customWidth="1"/>
    <col min="4884" max="4884" width="10.140625" style="58" customWidth="1"/>
    <col min="4885" max="4886" width="9.28515625" style="58" bestFit="1" customWidth="1"/>
    <col min="4887" max="4887" width="15.5703125" style="58" customWidth="1"/>
    <col min="4888" max="4888" width="15.28515625" style="58" customWidth="1"/>
    <col min="4889" max="4889" width="13.42578125" style="58" customWidth="1"/>
    <col min="4890" max="4890" width="10.85546875" style="58" customWidth="1"/>
    <col min="4891" max="5118" width="9.140625" style="58"/>
    <col min="5119" max="5119" width="1.140625" style="58" customWidth="1"/>
    <col min="5120" max="5120" width="9.28515625" style="58" bestFit="1" customWidth="1"/>
    <col min="5121" max="5121" width="14.85546875" style="58" customWidth="1"/>
    <col min="5122" max="5122" width="16.85546875" style="58" customWidth="1"/>
    <col min="5123" max="5123" width="10" style="58" customWidth="1"/>
    <col min="5124" max="5125" width="9.28515625" style="58" bestFit="1" customWidth="1"/>
    <col min="5126" max="5126" width="14.85546875" style="58" customWidth="1"/>
    <col min="5127" max="5127" width="11" style="58" customWidth="1"/>
    <col min="5128" max="5128" width="13.7109375" style="58" customWidth="1"/>
    <col min="5129" max="5129" width="14.28515625" style="58" customWidth="1"/>
    <col min="5130" max="5130" width="12.85546875" style="58" customWidth="1"/>
    <col min="5131" max="5131" width="13.5703125" style="58" customWidth="1"/>
    <col min="5132" max="5132" width="15.140625" style="58" customWidth="1"/>
    <col min="5133" max="5133" width="12.42578125" style="58" customWidth="1"/>
    <col min="5134" max="5134" width="12.5703125" style="58" customWidth="1"/>
    <col min="5135" max="5135" width="9.28515625" style="58" bestFit="1" customWidth="1"/>
    <col min="5136" max="5136" width="9.7109375" style="58" customWidth="1"/>
    <col min="5137" max="5137" width="8.5703125" style="58" customWidth="1"/>
    <col min="5138" max="5138" width="8.42578125" style="58" customWidth="1"/>
    <col min="5139" max="5139" width="10" style="58" customWidth="1"/>
    <col min="5140" max="5140" width="10.140625" style="58" customWidth="1"/>
    <col min="5141" max="5142" width="9.28515625" style="58" bestFit="1" customWidth="1"/>
    <col min="5143" max="5143" width="15.5703125" style="58" customWidth="1"/>
    <col min="5144" max="5144" width="15.28515625" style="58" customWidth="1"/>
    <col min="5145" max="5145" width="13.42578125" style="58" customWidth="1"/>
    <col min="5146" max="5146" width="10.85546875" style="58" customWidth="1"/>
    <col min="5147" max="5374" width="9.140625" style="58"/>
    <col min="5375" max="5375" width="1.140625" style="58" customWidth="1"/>
    <col min="5376" max="5376" width="9.28515625" style="58" bestFit="1" customWidth="1"/>
    <col min="5377" max="5377" width="14.85546875" style="58" customWidth="1"/>
    <col min="5378" max="5378" width="16.85546875" style="58" customWidth="1"/>
    <col min="5379" max="5379" width="10" style="58" customWidth="1"/>
    <col min="5380" max="5381" width="9.28515625" style="58" bestFit="1" customWidth="1"/>
    <col min="5382" max="5382" width="14.85546875" style="58" customWidth="1"/>
    <col min="5383" max="5383" width="11" style="58" customWidth="1"/>
    <col min="5384" max="5384" width="13.7109375" style="58" customWidth="1"/>
    <col min="5385" max="5385" width="14.28515625" style="58" customWidth="1"/>
    <col min="5386" max="5386" width="12.85546875" style="58" customWidth="1"/>
    <col min="5387" max="5387" width="13.5703125" style="58" customWidth="1"/>
    <col min="5388" max="5388" width="15.140625" style="58" customWidth="1"/>
    <col min="5389" max="5389" width="12.42578125" style="58" customWidth="1"/>
    <col min="5390" max="5390" width="12.5703125" style="58" customWidth="1"/>
    <col min="5391" max="5391" width="9.28515625" style="58" bestFit="1" customWidth="1"/>
    <col min="5392" max="5392" width="9.7109375" style="58" customWidth="1"/>
    <col min="5393" max="5393" width="8.5703125" style="58" customWidth="1"/>
    <col min="5394" max="5394" width="8.42578125" style="58" customWidth="1"/>
    <col min="5395" max="5395" width="10" style="58" customWidth="1"/>
    <col min="5396" max="5396" width="10.140625" style="58" customWidth="1"/>
    <col min="5397" max="5398" width="9.28515625" style="58" bestFit="1" customWidth="1"/>
    <col min="5399" max="5399" width="15.5703125" style="58" customWidth="1"/>
    <col min="5400" max="5400" width="15.28515625" style="58" customWidth="1"/>
    <col min="5401" max="5401" width="13.42578125" style="58" customWidth="1"/>
    <col min="5402" max="5402" width="10.85546875" style="58" customWidth="1"/>
    <col min="5403" max="5630" width="9.140625" style="58"/>
    <col min="5631" max="5631" width="1.140625" style="58" customWidth="1"/>
    <col min="5632" max="5632" width="9.28515625" style="58" bestFit="1" customWidth="1"/>
    <col min="5633" max="5633" width="14.85546875" style="58" customWidth="1"/>
    <col min="5634" max="5634" width="16.85546875" style="58" customWidth="1"/>
    <col min="5635" max="5635" width="10" style="58" customWidth="1"/>
    <col min="5636" max="5637" width="9.28515625" style="58" bestFit="1" customWidth="1"/>
    <col min="5638" max="5638" width="14.85546875" style="58" customWidth="1"/>
    <col min="5639" max="5639" width="11" style="58" customWidth="1"/>
    <col min="5640" max="5640" width="13.7109375" style="58" customWidth="1"/>
    <col min="5641" max="5641" width="14.28515625" style="58" customWidth="1"/>
    <col min="5642" max="5642" width="12.85546875" style="58" customWidth="1"/>
    <col min="5643" max="5643" width="13.5703125" style="58" customWidth="1"/>
    <col min="5644" max="5644" width="15.140625" style="58" customWidth="1"/>
    <col min="5645" max="5645" width="12.42578125" style="58" customWidth="1"/>
    <col min="5646" max="5646" width="12.5703125" style="58" customWidth="1"/>
    <col min="5647" max="5647" width="9.28515625" style="58" bestFit="1" customWidth="1"/>
    <col min="5648" max="5648" width="9.7109375" style="58" customWidth="1"/>
    <col min="5649" max="5649" width="8.5703125" style="58" customWidth="1"/>
    <col min="5650" max="5650" width="8.42578125" style="58" customWidth="1"/>
    <col min="5651" max="5651" width="10" style="58" customWidth="1"/>
    <col min="5652" max="5652" width="10.140625" style="58" customWidth="1"/>
    <col min="5653" max="5654" width="9.28515625" style="58" bestFit="1" customWidth="1"/>
    <col min="5655" max="5655" width="15.5703125" style="58" customWidth="1"/>
    <col min="5656" max="5656" width="15.28515625" style="58" customWidth="1"/>
    <col min="5657" max="5657" width="13.42578125" style="58" customWidth="1"/>
    <col min="5658" max="5658" width="10.85546875" style="58" customWidth="1"/>
    <col min="5659" max="5886" width="9.140625" style="58"/>
    <col min="5887" max="5887" width="1.140625" style="58" customWidth="1"/>
    <col min="5888" max="5888" width="9.28515625" style="58" bestFit="1" customWidth="1"/>
    <col min="5889" max="5889" width="14.85546875" style="58" customWidth="1"/>
    <col min="5890" max="5890" width="16.85546875" style="58" customWidth="1"/>
    <col min="5891" max="5891" width="10" style="58" customWidth="1"/>
    <col min="5892" max="5893" width="9.28515625" style="58" bestFit="1" customWidth="1"/>
    <col min="5894" max="5894" width="14.85546875" style="58" customWidth="1"/>
    <col min="5895" max="5895" width="11" style="58" customWidth="1"/>
    <col min="5896" max="5896" width="13.7109375" style="58" customWidth="1"/>
    <col min="5897" max="5897" width="14.28515625" style="58" customWidth="1"/>
    <col min="5898" max="5898" width="12.85546875" style="58" customWidth="1"/>
    <col min="5899" max="5899" width="13.5703125" style="58" customWidth="1"/>
    <col min="5900" max="5900" width="15.140625" style="58" customWidth="1"/>
    <col min="5901" max="5901" width="12.42578125" style="58" customWidth="1"/>
    <col min="5902" max="5902" width="12.5703125" style="58" customWidth="1"/>
    <col min="5903" max="5903" width="9.28515625" style="58" bestFit="1" customWidth="1"/>
    <col min="5904" max="5904" width="9.7109375" style="58" customWidth="1"/>
    <col min="5905" max="5905" width="8.5703125" style="58" customWidth="1"/>
    <col min="5906" max="5906" width="8.42578125" style="58" customWidth="1"/>
    <col min="5907" max="5907" width="10" style="58" customWidth="1"/>
    <col min="5908" max="5908" width="10.140625" style="58" customWidth="1"/>
    <col min="5909" max="5910" width="9.28515625" style="58" bestFit="1" customWidth="1"/>
    <col min="5911" max="5911" width="15.5703125" style="58" customWidth="1"/>
    <col min="5912" max="5912" width="15.28515625" style="58" customWidth="1"/>
    <col min="5913" max="5913" width="13.42578125" style="58" customWidth="1"/>
    <col min="5914" max="5914" width="10.85546875" style="58" customWidth="1"/>
    <col min="5915" max="6142" width="9.140625" style="58"/>
    <col min="6143" max="6143" width="1.140625" style="58" customWidth="1"/>
    <col min="6144" max="6144" width="9.28515625" style="58" bestFit="1" customWidth="1"/>
    <col min="6145" max="6145" width="14.85546875" style="58" customWidth="1"/>
    <col min="6146" max="6146" width="16.85546875" style="58" customWidth="1"/>
    <col min="6147" max="6147" width="10" style="58" customWidth="1"/>
    <col min="6148" max="6149" width="9.28515625" style="58" bestFit="1" customWidth="1"/>
    <col min="6150" max="6150" width="14.85546875" style="58" customWidth="1"/>
    <col min="6151" max="6151" width="11" style="58" customWidth="1"/>
    <col min="6152" max="6152" width="13.7109375" style="58" customWidth="1"/>
    <col min="6153" max="6153" width="14.28515625" style="58" customWidth="1"/>
    <col min="6154" max="6154" width="12.85546875" style="58" customWidth="1"/>
    <col min="6155" max="6155" width="13.5703125" style="58" customWidth="1"/>
    <col min="6156" max="6156" width="15.140625" style="58" customWidth="1"/>
    <col min="6157" max="6157" width="12.42578125" style="58" customWidth="1"/>
    <col min="6158" max="6158" width="12.5703125" style="58" customWidth="1"/>
    <col min="6159" max="6159" width="9.28515625" style="58" bestFit="1" customWidth="1"/>
    <col min="6160" max="6160" width="9.7109375" style="58" customWidth="1"/>
    <col min="6161" max="6161" width="8.5703125" style="58" customWidth="1"/>
    <col min="6162" max="6162" width="8.42578125" style="58" customWidth="1"/>
    <col min="6163" max="6163" width="10" style="58" customWidth="1"/>
    <col min="6164" max="6164" width="10.140625" style="58" customWidth="1"/>
    <col min="6165" max="6166" width="9.28515625" style="58" bestFit="1" customWidth="1"/>
    <col min="6167" max="6167" width="15.5703125" style="58" customWidth="1"/>
    <col min="6168" max="6168" width="15.28515625" style="58" customWidth="1"/>
    <col min="6169" max="6169" width="13.42578125" style="58" customWidth="1"/>
    <col min="6170" max="6170" width="10.85546875" style="58" customWidth="1"/>
    <col min="6171" max="6398" width="9.140625" style="58"/>
    <col min="6399" max="6399" width="1.140625" style="58" customWidth="1"/>
    <col min="6400" max="6400" width="9.28515625" style="58" bestFit="1" customWidth="1"/>
    <col min="6401" max="6401" width="14.85546875" style="58" customWidth="1"/>
    <col min="6402" max="6402" width="16.85546875" style="58" customWidth="1"/>
    <col min="6403" max="6403" width="10" style="58" customWidth="1"/>
    <col min="6404" max="6405" width="9.28515625" style="58" bestFit="1" customWidth="1"/>
    <col min="6406" max="6406" width="14.85546875" style="58" customWidth="1"/>
    <col min="6407" max="6407" width="11" style="58" customWidth="1"/>
    <col min="6408" max="6408" width="13.7109375" style="58" customWidth="1"/>
    <col min="6409" max="6409" width="14.28515625" style="58" customWidth="1"/>
    <col min="6410" max="6410" width="12.85546875" style="58" customWidth="1"/>
    <col min="6411" max="6411" width="13.5703125" style="58" customWidth="1"/>
    <col min="6412" max="6412" width="15.140625" style="58" customWidth="1"/>
    <col min="6413" max="6413" width="12.42578125" style="58" customWidth="1"/>
    <col min="6414" max="6414" width="12.5703125" style="58" customWidth="1"/>
    <col min="6415" max="6415" width="9.28515625" style="58" bestFit="1" customWidth="1"/>
    <col min="6416" max="6416" width="9.7109375" style="58" customWidth="1"/>
    <col min="6417" max="6417" width="8.5703125" style="58" customWidth="1"/>
    <col min="6418" max="6418" width="8.42578125" style="58" customWidth="1"/>
    <col min="6419" max="6419" width="10" style="58" customWidth="1"/>
    <col min="6420" max="6420" width="10.140625" style="58" customWidth="1"/>
    <col min="6421" max="6422" width="9.28515625" style="58" bestFit="1" customWidth="1"/>
    <col min="6423" max="6423" width="15.5703125" style="58" customWidth="1"/>
    <col min="6424" max="6424" width="15.28515625" style="58" customWidth="1"/>
    <col min="6425" max="6425" width="13.42578125" style="58" customWidth="1"/>
    <col min="6426" max="6426" width="10.85546875" style="58" customWidth="1"/>
    <col min="6427" max="6654" width="9.140625" style="58"/>
    <col min="6655" max="6655" width="1.140625" style="58" customWidth="1"/>
    <col min="6656" max="6656" width="9.28515625" style="58" bestFit="1" customWidth="1"/>
    <col min="6657" max="6657" width="14.85546875" style="58" customWidth="1"/>
    <col min="6658" max="6658" width="16.85546875" style="58" customWidth="1"/>
    <col min="6659" max="6659" width="10" style="58" customWidth="1"/>
    <col min="6660" max="6661" width="9.28515625" style="58" bestFit="1" customWidth="1"/>
    <col min="6662" max="6662" width="14.85546875" style="58" customWidth="1"/>
    <col min="6663" max="6663" width="11" style="58" customWidth="1"/>
    <col min="6664" max="6664" width="13.7109375" style="58" customWidth="1"/>
    <col min="6665" max="6665" width="14.28515625" style="58" customWidth="1"/>
    <col min="6666" max="6666" width="12.85546875" style="58" customWidth="1"/>
    <col min="6667" max="6667" width="13.5703125" style="58" customWidth="1"/>
    <col min="6668" max="6668" width="15.140625" style="58" customWidth="1"/>
    <col min="6669" max="6669" width="12.42578125" style="58" customWidth="1"/>
    <col min="6670" max="6670" width="12.5703125" style="58" customWidth="1"/>
    <col min="6671" max="6671" width="9.28515625" style="58" bestFit="1" customWidth="1"/>
    <col min="6672" max="6672" width="9.7109375" style="58" customWidth="1"/>
    <col min="6673" max="6673" width="8.5703125" style="58" customWidth="1"/>
    <col min="6674" max="6674" width="8.42578125" style="58" customWidth="1"/>
    <col min="6675" max="6675" width="10" style="58" customWidth="1"/>
    <col min="6676" max="6676" width="10.140625" style="58" customWidth="1"/>
    <col min="6677" max="6678" width="9.28515625" style="58" bestFit="1" customWidth="1"/>
    <col min="6679" max="6679" width="15.5703125" style="58" customWidth="1"/>
    <col min="6680" max="6680" width="15.28515625" style="58" customWidth="1"/>
    <col min="6681" max="6681" width="13.42578125" style="58" customWidth="1"/>
    <col min="6682" max="6682" width="10.85546875" style="58" customWidth="1"/>
    <col min="6683" max="6910" width="9.140625" style="58"/>
    <col min="6911" max="6911" width="1.140625" style="58" customWidth="1"/>
    <col min="6912" max="6912" width="9.28515625" style="58" bestFit="1" customWidth="1"/>
    <col min="6913" max="6913" width="14.85546875" style="58" customWidth="1"/>
    <col min="6914" max="6914" width="16.85546875" style="58" customWidth="1"/>
    <col min="6915" max="6915" width="10" style="58" customWidth="1"/>
    <col min="6916" max="6917" width="9.28515625" style="58" bestFit="1" customWidth="1"/>
    <col min="6918" max="6918" width="14.85546875" style="58" customWidth="1"/>
    <col min="6919" max="6919" width="11" style="58" customWidth="1"/>
    <col min="6920" max="6920" width="13.7109375" style="58" customWidth="1"/>
    <col min="6921" max="6921" width="14.28515625" style="58" customWidth="1"/>
    <col min="6922" max="6922" width="12.85546875" style="58" customWidth="1"/>
    <col min="6923" max="6923" width="13.5703125" style="58" customWidth="1"/>
    <col min="6924" max="6924" width="15.140625" style="58" customWidth="1"/>
    <col min="6925" max="6925" width="12.42578125" style="58" customWidth="1"/>
    <col min="6926" max="6926" width="12.5703125" style="58" customWidth="1"/>
    <col min="6927" max="6927" width="9.28515625" style="58" bestFit="1" customWidth="1"/>
    <col min="6928" max="6928" width="9.7109375" style="58" customWidth="1"/>
    <col min="6929" max="6929" width="8.5703125" style="58" customWidth="1"/>
    <col min="6930" max="6930" width="8.42578125" style="58" customWidth="1"/>
    <col min="6931" max="6931" width="10" style="58" customWidth="1"/>
    <col min="6932" max="6932" width="10.140625" style="58" customWidth="1"/>
    <col min="6933" max="6934" width="9.28515625" style="58" bestFit="1" customWidth="1"/>
    <col min="6935" max="6935" width="15.5703125" style="58" customWidth="1"/>
    <col min="6936" max="6936" width="15.28515625" style="58" customWidth="1"/>
    <col min="6937" max="6937" width="13.42578125" style="58" customWidth="1"/>
    <col min="6938" max="6938" width="10.85546875" style="58" customWidth="1"/>
    <col min="6939" max="7166" width="9.140625" style="58"/>
    <col min="7167" max="7167" width="1.140625" style="58" customWidth="1"/>
    <col min="7168" max="7168" width="9.28515625" style="58" bestFit="1" customWidth="1"/>
    <col min="7169" max="7169" width="14.85546875" style="58" customWidth="1"/>
    <col min="7170" max="7170" width="16.85546875" style="58" customWidth="1"/>
    <col min="7171" max="7171" width="10" style="58" customWidth="1"/>
    <col min="7172" max="7173" width="9.28515625" style="58" bestFit="1" customWidth="1"/>
    <col min="7174" max="7174" width="14.85546875" style="58" customWidth="1"/>
    <col min="7175" max="7175" width="11" style="58" customWidth="1"/>
    <col min="7176" max="7176" width="13.7109375" style="58" customWidth="1"/>
    <col min="7177" max="7177" width="14.28515625" style="58" customWidth="1"/>
    <col min="7178" max="7178" width="12.85546875" style="58" customWidth="1"/>
    <col min="7179" max="7179" width="13.5703125" style="58" customWidth="1"/>
    <col min="7180" max="7180" width="15.140625" style="58" customWidth="1"/>
    <col min="7181" max="7181" width="12.42578125" style="58" customWidth="1"/>
    <col min="7182" max="7182" width="12.5703125" style="58" customWidth="1"/>
    <col min="7183" max="7183" width="9.28515625" style="58" bestFit="1" customWidth="1"/>
    <col min="7184" max="7184" width="9.7109375" style="58" customWidth="1"/>
    <col min="7185" max="7185" width="8.5703125" style="58" customWidth="1"/>
    <col min="7186" max="7186" width="8.42578125" style="58" customWidth="1"/>
    <col min="7187" max="7187" width="10" style="58" customWidth="1"/>
    <col min="7188" max="7188" width="10.140625" style="58" customWidth="1"/>
    <col min="7189" max="7190" width="9.28515625" style="58" bestFit="1" customWidth="1"/>
    <col min="7191" max="7191" width="15.5703125" style="58" customWidth="1"/>
    <col min="7192" max="7192" width="15.28515625" style="58" customWidth="1"/>
    <col min="7193" max="7193" width="13.42578125" style="58" customWidth="1"/>
    <col min="7194" max="7194" width="10.85546875" style="58" customWidth="1"/>
    <col min="7195" max="7422" width="9.140625" style="58"/>
    <col min="7423" max="7423" width="1.140625" style="58" customWidth="1"/>
    <col min="7424" max="7424" width="9.28515625" style="58" bestFit="1" customWidth="1"/>
    <col min="7425" max="7425" width="14.85546875" style="58" customWidth="1"/>
    <col min="7426" max="7426" width="16.85546875" style="58" customWidth="1"/>
    <col min="7427" max="7427" width="10" style="58" customWidth="1"/>
    <col min="7428" max="7429" width="9.28515625" style="58" bestFit="1" customWidth="1"/>
    <col min="7430" max="7430" width="14.85546875" style="58" customWidth="1"/>
    <col min="7431" max="7431" width="11" style="58" customWidth="1"/>
    <col min="7432" max="7432" width="13.7109375" style="58" customWidth="1"/>
    <col min="7433" max="7433" width="14.28515625" style="58" customWidth="1"/>
    <col min="7434" max="7434" width="12.85546875" style="58" customWidth="1"/>
    <col min="7435" max="7435" width="13.5703125" style="58" customWidth="1"/>
    <col min="7436" max="7436" width="15.140625" style="58" customWidth="1"/>
    <col min="7437" max="7437" width="12.42578125" style="58" customWidth="1"/>
    <col min="7438" max="7438" width="12.5703125" style="58" customWidth="1"/>
    <col min="7439" max="7439" width="9.28515625" style="58" bestFit="1" customWidth="1"/>
    <col min="7440" max="7440" width="9.7109375" style="58" customWidth="1"/>
    <col min="7441" max="7441" width="8.5703125" style="58" customWidth="1"/>
    <col min="7442" max="7442" width="8.42578125" style="58" customWidth="1"/>
    <col min="7443" max="7443" width="10" style="58" customWidth="1"/>
    <col min="7444" max="7444" width="10.140625" style="58" customWidth="1"/>
    <col min="7445" max="7446" width="9.28515625" style="58" bestFit="1" customWidth="1"/>
    <col min="7447" max="7447" width="15.5703125" style="58" customWidth="1"/>
    <col min="7448" max="7448" width="15.28515625" style="58" customWidth="1"/>
    <col min="7449" max="7449" width="13.42578125" style="58" customWidth="1"/>
    <col min="7450" max="7450" width="10.85546875" style="58" customWidth="1"/>
    <col min="7451" max="7678" width="9.140625" style="58"/>
    <col min="7679" max="7679" width="1.140625" style="58" customWidth="1"/>
    <col min="7680" max="7680" width="9.28515625" style="58" bestFit="1" customWidth="1"/>
    <col min="7681" max="7681" width="14.85546875" style="58" customWidth="1"/>
    <col min="7682" max="7682" width="16.85546875" style="58" customWidth="1"/>
    <col min="7683" max="7683" width="10" style="58" customWidth="1"/>
    <col min="7684" max="7685" width="9.28515625" style="58" bestFit="1" customWidth="1"/>
    <col min="7686" max="7686" width="14.85546875" style="58" customWidth="1"/>
    <col min="7687" max="7687" width="11" style="58" customWidth="1"/>
    <col min="7688" max="7688" width="13.7109375" style="58" customWidth="1"/>
    <col min="7689" max="7689" width="14.28515625" style="58" customWidth="1"/>
    <col min="7690" max="7690" width="12.85546875" style="58" customWidth="1"/>
    <col min="7691" max="7691" width="13.5703125" style="58" customWidth="1"/>
    <col min="7692" max="7692" width="15.140625" style="58" customWidth="1"/>
    <col min="7693" max="7693" width="12.42578125" style="58" customWidth="1"/>
    <col min="7694" max="7694" width="12.5703125" style="58" customWidth="1"/>
    <col min="7695" max="7695" width="9.28515625" style="58" bestFit="1" customWidth="1"/>
    <col min="7696" max="7696" width="9.7109375" style="58" customWidth="1"/>
    <col min="7697" max="7697" width="8.5703125" style="58" customWidth="1"/>
    <col min="7698" max="7698" width="8.42578125" style="58" customWidth="1"/>
    <col min="7699" max="7699" width="10" style="58" customWidth="1"/>
    <col min="7700" max="7700" width="10.140625" style="58" customWidth="1"/>
    <col min="7701" max="7702" width="9.28515625" style="58" bestFit="1" customWidth="1"/>
    <col min="7703" max="7703" width="15.5703125" style="58" customWidth="1"/>
    <col min="7704" max="7704" width="15.28515625" style="58" customWidth="1"/>
    <col min="7705" max="7705" width="13.42578125" style="58" customWidth="1"/>
    <col min="7706" max="7706" width="10.85546875" style="58" customWidth="1"/>
    <col min="7707" max="7934" width="9.140625" style="58"/>
    <col min="7935" max="7935" width="1.140625" style="58" customWidth="1"/>
    <col min="7936" max="7936" width="9.28515625" style="58" bestFit="1" customWidth="1"/>
    <col min="7937" max="7937" width="14.85546875" style="58" customWidth="1"/>
    <col min="7938" max="7938" width="16.85546875" style="58" customWidth="1"/>
    <col min="7939" max="7939" width="10" style="58" customWidth="1"/>
    <col min="7940" max="7941" width="9.28515625" style="58" bestFit="1" customWidth="1"/>
    <col min="7942" max="7942" width="14.85546875" style="58" customWidth="1"/>
    <col min="7943" max="7943" width="11" style="58" customWidth="1"/>
    <col min="7944" max="7944" width="13.7109375" style="58" customWidth="1"/>
    <col min="7945" max="7945" width="14.28515625" style="58" customWidth="1"/>
    <col min="7946" max="7946" width="12.85546875" style="58" customWidth="1"/>
    <col min="7947" max="7947" width="13.5703125" style="58" customWidth="1"/>
    <col min="7948" max="7948" width="15.140625" style="58" customWidth="1"/>
    <col min="7949" max="7949" width="12.42578125" style="58" customWidth="1"/>
    <col min="7950" max="7950" width="12.5703125" style="58" customWidth="1"/>
    <col min="7951" max="7951" width="9.28515625" style="58" bestFit="1" customWidth="1"/>
    <col min="7952" max="7952" width="9.7109375" style="58" customWidth="1"/>
    <col min="7953" max="7953" width="8.5703125" style="58" customWidth="1"/>
    <col min="7954" max="7954" width="8.42578125" style="58" customWidth="1"/>
    <col min="7955" max="7955" width="10" style="58" customWidth="1"/>
    <col min="7956" max="7956" width="10.140625" style="58" customWidth="1"/>
    <col min="7957" max="7958" width="9.28515625" style="58" bestFit="1" customWidth="1"/>
    <col min="7959" max="7959" width="15.5703125" style="58" customWidth="1"/>
    <col min="7960" max="7960" width="15.28515625" style="58" customWidth="1"/>
    <col min="7961" max="7961" width="13.42578125" style="58" customWidth="1"/>
    <col min="7962" max="7962" width="10.85546875" style="58" customWidth="1"/>
    <col min="7963" max="8190" width="9.140625" style="58"/>
    <col min="8191" max="8191" width="1.140625" style="58" customWidth="1"/>
    <col min="8192" max="8192" width="9.28515625" style="58" bestFit="1" customWidth="1"/>
    <col min="8193" max="8193" width="14.85546875" style="58" customWidth="1"/>
    <col min="8194" max="8194" width="16.85546875" style="58" customWidth="1"/>
    <col min="8195" max="8195" width="10" style="58" customWidth="1"/>
    <col min="8196" max="8197" width="9.28515625" style="58" bestFit="1" customWidth="1"/>
    <col min="8198" max="8198" width="14.85546875" style="58" customWidth="1"/>
    <col min="8199" max="8199" width="11" style="58" customWidth="1"/>
    <col min="8200" max="8200" width="13.7109375" style="58" customWidth="1"/>
    <col min="8201" max="8201" width="14.28515625" style="58" customWidth="1"/>
    <col min="8202" max="8202" width="12.85546875" style="58" customWidth="1"/>
    <col min="8203" max="8203" width="13.5703125" style="58" customWidth="1"/>
    <col min="8204" max="8204" width="15.140625" style="58" customWidth="1"/>
    <col min="8205" max="8205" width="12.42578125" style="58" customWidth="1"/>
    <col min="8206" max="8206" width="12.5703125" style="58" customWidth="1"/>
    <col min="8207" max="8207" width="9.28515625" style="58" bestFit="1" customWidth="1"/>
    <col min="8208" max="8208" width="9.7109375" style="58" customWidth="1"/>
    <col min="8209" max="8209" width="8.5703125" style="58" customWidth="1"/>
    <col min="8210" max="8210" width="8.42578125" style="58" customWidth="1"/>
    <col min="8211" max="8211" width="10" style="58" customWidth="1"/>
    <col min="8212" max="8212" width="10.140625" style="58" customWidth="1"/>
    <col min="8213" max="8214" width="9.28515625" style="58" bestFit="1" customWidth="1"/>
    <col min="8215" max="8215" width="15.5703125" style="58" customWidth="1"/>
    <col min="8216" max="8216" width="15.28515625" style="58" customWidth="1"/>
    <col min="8217" max="8217" width="13.42578125" style="58" customWidth="1"/>
    <col min="8218" max="8218" width="10.85546875" style="58" customWidth="1"/>
    <col min="8219" max="8446" width="9.140625" style="58"/>
    <col min="8447" max="8447" width="1.140625" style="58" customWidth="1"/>
    <col min="8448" max="8448" width="9.28515625" style="58" bestFit="1" customWidth="1"/>
    <col min="8449" max="8449" width="14.85546875" style="58" customWidth="1"/>
    <col min="8450" max="8450" width="16.85546875" style="58" customWidth="1"/>
    <col min="8451" max="8451" width="10" style="58" customWidth="1"/>
    <col min="8452" max="8453" width="9.28515625" style="58" bestFit="1" customWidth="1"/>
    <col min="8454" max="8454" width="14.85546875" style="58" customWidth="1"/>
    <col min="8455" max="8455" width="11" style="58" customWidth="1"/>
    <col min="8456" max="8456" width="13.7109375" style="58" customWidth="1"/>
    <col min="8457" max="8457" width="14.28515625" style="58" customWidth="1"/>
    <col min="8458" max="8458" width="12.85546875" style="58" customWidth="1"/>
    <col min="8459" max="8459" width="13.5703125" style="58" customWidth="1"/>
    <col min="8460" max="8460" width="15.140625" style="58" customWidth="1"/>
    <col min="8461" max="8461" width="12.42578125" style="58" customWidth="1"/>
    <col min="8462" max="8462" width="12.5703125" style="58" customWidth="1"/>
    <col min="8463" max="8463" width="9.28515625" style="58" bestFit="1" customWidth="1"/>
    <col min="8464" max="8464" width="9.7109375" style="58" customWidth="1"/>
    <col min="8465" max="8465" width="8.5703125" style="58" customWidth="1"/>
    <col min="8466" max="8466" width="8.42578125" style="58" customWidth="1"/>
    <col min="8467" max="8467" width="10" style="58" customWidth="1"/>
    <col min="8468" max="8468" width="10.140625" style="58" customWidth="1"/>
    <col min="8469" max="8470" width="9.28515625" style="58" bestFit="1" customWidth="1"/>
    <col min="8471" max="8471" width="15.5703125" style="58" customWidth="1"/>
    <col min="8472" max="8472" width="15.28515625" style="58" customWidth="1"/>
    <col min="8473" max="8473" width="13.42578125" style="58" customWidth="1"/>
    <col min="8474" max="8474" width="10.85546875" style="58" customWidth="1"/>
    <col min="8475" max="8702" width="9.140625" style="58"/>
    <col min="8703" max="8703" width="1.140625" style="58" customWidth="1"/>
    <col min="8704" max="8704" width="9.28515625" style="58" bestFit="1" customWidth="1"/>
    <col min="8705" max="8705" width="14.85546875" style="58" customWidth="1"/>
    <col min="8706" max="8706" width="16.85546875" style="58" customWidth="1"/>
    <col min="8707" max="8707" width="10" style="58" customWidth="1"/>
    <col min="8708" max="8709" width="9.28515625" style="58" bestFit="1" customWidth="1"/>
    <col min="8710" max="8710" width="14.85546875" style="58" customWidth="1"/>
    <col min="8711" max="8711" width="11" style="58" customWidth="1"/>
    <col min="8712" max="8712" width="13.7109375" style="58" customWidth="1"/>
    <col min="8713" max="8713" width="14.28515625" style="58" customWidth="1"/>
    <col min="8714" max="8714" width="12.85546875" style="58" customWidth="1"/>
    <col min="8715" max="8715" width="13.5703125" style="58" customWidth="1"/>
    <col min="8716" max="8716" width="15.140625" style="58" customWidth="1"/>
    <col min="8717" max="8717" width="12.42578125" style="58" customWidth="1"/>
    <col min="8718" max="8718" width="12.5703125" style="58" customWidth="1"/>
    <col min="8719" max="8719" width="9.28515625" style="58" bestFit="1" customWidth="1"/>
    <col min="8720" max="8720" width="9.7109375" style="58" customWidth="1"/>
    <col min="8721" max="8721" width="8.5703125" style="58" customWidth="1"/>
    <col min="8722" max="8722" width="8.42578125" style="58" customWidth="1"/>
    <col min="8723" max="8723" width="10" style="58" customWidth="1"/>
    <col min="8724" max="8724" width="10.140625" style="58" customWidth="1"/>
    <col min="8725" max="8726" width="9.28515625" style="58" bestFit="1" customWidth="1"/>
    <col min="8727" max="8727" width="15.5703125" style="58" customWidth="1"/>
    <col min="8728" max="8728" width="15.28515625" style="58" customWidth="1"/>
    <col min="8729" max="8729" width="13.42578125" style="58" customWidth="1"/>
    <col min="8730" max="8730" width="10.85546875" style="58" customWidth="1"/>
    <col min="8731" max="8958" width="9.140625" style="58"/>
    <col min="8959" max="8959" width="1.140625" style="58" customWidth="1"/>
    <col min="8960" max="8960" width="9.28515625" style="58" bestFit="1" customWidth="1"/>
    <col min="8961" max="8961" width="14.85546875" style="58" customWidth="1"/>
    <col min="8962" max="8962" width="16.85546875" style="58" customWidth="1"/>
    <col min="8963" max="8963" width="10" style="58" customWidth="1"/>
    <col min="8964" max="8965" width="9.28515625" style="58" bestFit="1" customWidth="1"/>
    <col min="8966" max="8966" width="14.85546875" style="58" customWidth="1"/>
    <col min="8967" max="8967" width="11" style="58" customWidth="1"/>
    <col min="8968" max="8968" width="13.7109375" style="58" customWidth="1"/>
    <col min="8969" max="8969" width="14.28515625" style="58" customWidth="1"/>
    <col min="8970" max="8970" width="12.85546875" style="58" customWidth="1"/>
    <col min="8971" max="8971" width="13.5703125" style="58" customWidth="1"/>
    <col min="8972" max="8972" width="15.140625" style="58" customWidth="1"/>
    <col min="8973" max="8973" width="12.42578125" style="58" customWidth="1"/>
    <col min="8974" max="8974" width="12.5703125" style="58" customWidth="1"/>
    <col min="8975" max="8975" width="9.28515625" style="58" bestFit="1" customWidth="1"/>
    <col min="8976" max="8976" width="9.7109375" style="58" customWidth="1"/>
    <col min="8977" max="8977" width="8.5703125" style="58" customWidth="1"/>
    <col min="8978" max="8978" width="8.42578125" style="58" customWidth="1"/>
    <col min="8979" max="8979" width="10" style="58" customWidth="1"/>
    <col min="8980" max="8980" width="10.140625" style="58" customWidth="1"/>
    <col min="8981" max="8982" width="9.28515625" style="58" bestFit="1" customWidth="1"/>
    <col min="8983" max="8983" width="15.5703125" style="58" customWidth="1"/>
    <col min="8984" max="8984" width="15.28515625" style="58" customWidth="1"/>
    <col min="8985" max="8985" width="13.42578125" style="58" customWidth="1"/>
    <col min="8986" max="8986" width="10.85546875" style="58" customWidth="1"/>
    <col min="8987" max="9214" width="9.140625" style="58"/>
    <col min="9215" max="9215" width="1.140625" style="58" customWidth="1"/>
    <col min="9216" max="9216" width="9.28515625" style="58" bestFit="1" customWidth="1"/>
    <col min="9217" max="9217" width="14.85546875" style="58" customWidth="1"/>
    <col min="9218" max="9218" width="16.85546875" style="58" customWidth="1"/>
    <col min="9219" max="9219" width="10" style="58" customWidth="1"/>
    <col min="9220" max="9221" width="9.28515625" style="58" bestFit="1" customWidth="1"/>
    <col min="9222" max="9222" width="14.85546875" style="58" customWidth="1"/>
    <col min="9223" max="9223" width="11" style="58" customWidth="1"/>
    <col min="9224" max="9224" width="13.7109375" style="58" customWidth="1"/>
    <col min="9225" max="9225" width="14.28515625" style="58" customWidth="1"/>
    <col min="9226" max="9226" width="12.85546875" style="58" customWidth="1"/>
    <col min="9227" max="9227" width="13.5703125" style="58" customWidth="1"/>
    <col min="9228" max="9228" width="15.140625" style="58" customWidth="1"/>
    <col min="9229" max="9229" width="12.42578125" style="58" customWidth="1"/>
    <col min="9230" max="9230" width="12.5703125" style="58" customWidth="1"/>
    <col min="9231" max="9231" width="9.28515625" style="58" bestFit="1" customWidth="1"/>
    <col min="9232" max="9232" width="9.7109375" style="58" customWidth="1"/>
    <col min="9233" max="9233" width="8.5703125" style="58" customWidth="1"/>
    <col min="9234" max="9234" width="8.42578125" style="58" customWidth="1"/>
    <col min="9235" max="9235" width="10" style="58" customWidth="1"/>
    <col min="9236" max="9236" width="10.140625" style="58" customWidth="1"/>
    <col min="9237" max="9238" width="9.28515625" style="58" bestFit="1" customWidth="1"/>
    <col min="9239" max="9239" width="15.5703125" style="58" customWidth="1"/>
    <col min="9240" max="9240" width="15.28515625" style="58" customWidth="1"/>
    <col min="9241" max="9241" width="13.42578125" style="58" customWidth="1"/>
    <col min="9242" max="9242" width="10.85546875" style="58" customWidth="1"/>
    <col min="9243" max="9470" width="9.140625" style="58"/>
    <col min="9471" max="9471" width="1.140625" style="58" customWidth="1"/>
    <col min="9472" max="9472" width="9.28515625" style="58" bestFit="1" customWidth="1"/>
    <col min="9473" max="9473" width="14.85546875" style="58" customWidth="1"/>
    <col min="9474" max="9474" width="16.85546875" style="58" customWidth="1"/>
    <col min="9475" max="9475" width="10" style="58" customWidth="1"/>
    <col min="9476" max="9477" width="9.28515625" style="58" bestFit="1" customWidth="1"/>
    <col min="9478" max="9478" width="14.85546875" style="58" customWidth="1"/>
    <col min="9479" max="9479" width="11" style="58" customWidth="1"/>
    <col min="9480" max="9480" width="13.7109375" style="58" customWidth="1"/>
    <col min="9481" max="9481" width="14.28515625" style="58" customWidth="1"/>
    <col min="9482" max="9482" width="12.85546875" style="58" customWidth="1"/>
    <col min="9483" max="9483" width="13.5703125" style="58" customWidth="1"/>
    <col min="9484" max="9484" width="15.140625" style="58" customWidth="1"/>
    <col min="9485" max="9485" width="12.42578125" style="58" customWidth="1"/>
    <col min="9486" max="9486" width="12.5703125" style="58" customWidth="1"/>
    <col min="9487" max="9487" width="9.28515625" style="58" bestFit="1" customWidth="1"/>
    <col min="9488" max="9488" width="9.7109375" style="58" customWidth="1"/>
    <col min="9489" max="9489" width="8.5703125" style="58" customWidth="1"/>
    <col min="9490" max="9490" width="8.42578125" style="58" customWidth="1"/>
    <col min="9491" max="9491" width="10" style="58" customWidth="1"/>
    <col min="9492" max="9492" width="10.140625" style="58" customWidth="1"/>
    <col min="9493" max="9494" width="9.28515625" style="58" bestFit="1" customWidth="1"/>
    <col min="9495" max="9495" width="15.5703125" style="58" customWidth="1"/>
    <col min="9496" max="9496" width="15.28515625" style="58" customWidth="1"/>
    <col min="9497" max="9497" width="13.42578125" style="58" customWidth="1"/>
    <col min="9498" max="9498" width="10.85546875" style="58" customWidth="1"/>
    <col min="9499" max="9726" width="9.140625" style="58"/>
    <col min="9727" max="9727" width="1.140625" style="58" customWidth="1"/>
    <col min="9728" max="9728" width="9.28515625" style="58" bestFit="1" customWidth="1"/>
    <col min="9729" max="9729" width="14.85546875" style="58" customWidth="1"/>
    <col min="9730" max="9730" width="16.85546875" style="58" customWidth="1"/>
    <col min="9731" max="9731" width="10" style="58" customWidth="1"/>
    <col min="9732" max="9733" width="9.28515625" style="58" bestFit="1" customWidth="1"/>
    <col min="9734" max="9734" width="14.85546875" style="58" customWidth="1"/>
    <col min="9735" max="9735" width="11" style="58" customWidth="1"/>
    <col min="9736" max="9736" width="13.7109375" style="58" customWidth="1"/>
    <col min="9737" max="9737" width="14.28515625" style="58" customWidth="1"/>
    <col min="9738" max="9738" width="12.85546875" style="58" customWidth="1"/>
    <col min="9739" max="9739" width="13.5703125" style="58" customWidth="1"/>
    <col min="9740" max="9740" width="15.140625" style="58" customWidth="1"/>
    <col min="9741" max="9741" width="12.42578125" style="58" customWidth="1"/>
    <col min="9742" max="9742" width="12.5703125" style="58" customWidth="1"/>
    <col min="9743" max="9743" width="9.28515625" style="58" bestFit="1" customWidth="1"/>
    <col min="9744" max="9744" width="9.7109375" style="58" customWidth="1"/>
    <col min="9745" max="9745" width="8.5703125" style="58" customWidth="1"/>
    <col min="9746" max="9746" width="8.42578125" style="58" customWidth="1"/>
    <col min="9747" max="9747" width="10" style="58" customWidth="1"/>
    <col min="9748" max="9748" width="10.140625" style="58" customWidth="1"/>
    <col min="9749" max="9750" width="9.28515625" style="58" bestFit="1" customWidth="1"/>
    <col min="9751" max="9751" width="15.5703125" style="58" customWidth="1"/>
    <col min="9752" max="9752" width="15.28515625" style="58" customWidth="1"/>
    <col min="9753" max="9753" width="13.42578125" style="58" customWidth="1"/>
    <col min="9754" max="9754" width="10.85546875" style="58" customWidth="1"/>
    <col min="9755" max="9982" width="9.140625" style="58"/>
    <col min="9983" max="9983" width="1.140625" style="58" customWidth="1"/>
    <col min="9984" max="9984" width="9.28515625" style="58" bestFit="1" customWidth="1"/>
    <col min="9985" max="9985" width="14.85546875" style="58" customWidth="1"/>
    <col min="9986" max="9986" width="16.85546875" style="58" customWidth="1"/>
    <col min="9987" max="9987" width="10" style="58" customWidth="1"/>
    <col min="9988" max="9989" width="9.28515625" style="58" bestFit="1" customWidth="1"/>
    <col min="9990" max="9990" width="14.85546875" style="58" customWidth="1"/>
    <col min="9991" max="9991" width="11" style="58" customWidth="1"/>
    <col min="9992" max="9992" width="13.7109375" style="58" customWidth="1"/>
    <col min="9993" max="9993" width="14.28515625" style="58" customWidth="1"/>
    <col min="9994" max="9994" width="12.85546875" style="58" customWidth="1"/>
    <col min="9995" max="9995" width="13.5703125" style="58" customWidth="1"/>
    <col min="9996" max="9996" width="15.140625" style="58" customWidth="1"/>
    <col min="9997" max="9997" width="12.42578125" style="58" customWidth="1"/>
    <col min="9998" max="9998" width="12.5703125" style="58" customWidth="1"/>
    <col min="9999" max="9999" width="9.28515625" style="58" bestFit="1" customWidth="1"/>
    <col min="10000" max="10000" width="9.7109375" style="58" customWidth="1"/>
    <col min="10001" max="10001" width="8.5703125" style="58" customWidth="1"/>
    <col min="10002" max="10002" width="8.42578125" style="58" customWidth="1"/>
    <col min="10003" max="10003" width="10" style="58" customWidth="1"/>
    <col min="10004" max="10004" width="10.140625" style="58" customWidth="1"/>
    <col min="10005" max="10006" width="9.28515625" style="58" bestFit="1" customWidth="1"/>
    <col min="10007" max="10007" width="15.5703125" style="58" customWidth="1"/>
    <col min="10008" max="10008" width="15.28515625" style="58" customWidth="1"/>
    <col min="10009" max="10009" width="13.42578125" style="58" customWidth="1"/>
    <col min="10010" max="10010" width="10.85546875" style="58" customWidth="1"/>
    <col min="10011" max="10238" width="9.140625" style="58"/>
    <col min="10239" max="10239" width="1.140625" style="58" customWidth="1"/>
    <col min="10240" max="10240" width="9.28515625" style="58" bestFit="1" customWidth="1"/>
    <col min="10241" max="10241" width="14.85546875" style="58" customWidth="1"/>
    <col min="10242" max="10242" width="16.85546875" style="58" customWidth="1"/>
    <col min="10243" max="10243" width="10" style="58" customWidth="1"/>
    <col min="10244" max="10245" width="9.28515625" style="58" bestFit="1" customWidth="1"/>
    <col min="10246" max="10246" width="14.85546875" style="58" customWidth="1"/>
    <col min="10247" max="10247" width="11" style="58" customWidth="1"/>
    <col min="10248" max="10248" width="13.7109375" style="58" customWidth="1"/>
    <col min="10249" max="10249" width="14.28515625" style="58" customWidth="1"/>
    <col min="10250" max="10250" width="12.85546875" style="58" customWidth="1"/>
    <col min="10251" max="10251" width="13.5703125" style="58" customWidth="1"/>
    <col min="10252" max="10252" width="15.140625" style="58" customWidth="1"/>
    <col min="10253" max="10253" width="12.42578125" style="58" customWidth="1"/>
    <col min="10254" max="10254" width="12.5703125" style="58" customWidth="1"/>
    <col min="10255" max="10255" width="9.28515625" style="58" bestFit="1" customWidth="1"/>
    <col min="10256" max="10256" width="9.7109375" style="58" customWidth="1"/>
    <col min="10257" max="10257" width="8.5703125" style="58" customWidth="1"/>
    <col min="10258" max="10258" width="8.42578125" style="58" customWidth="1"/>
    <col min="10259" max="10259" width="10" style="58" customWidth="1"/>
    <col min="10260" max="10260" width="10.140625" style="58" customWidth="1"/>
    <col min="10261" max="10262" width="9.28515625" style="58" bestFit="1" customWidth="1"/>
    <col min="10263" max="10263" width="15.5703125" style="58" customWidth="1"/>
    <col min="10264" max="10264" width="15.28515625" style="58" customWidth="1"/>
    <col min="10265" max="10265" width="13.42578125" style="58" customWidth="1"/>
    <col min="10266" max="10266" width="10.85546875" style="58" customWidth="1"/>
    <col min="10267" max="10494" width="9.140625" style="58"/>
    <col min="10495" max="10495" width="1.140625" style="58" customWidth="1"/>
    <col min="10496" max="10496" width="9.28515625" style="58" bestFit="1" customWidth="1"/>
    <col min="10497" max="10497" width="14.85546875" style="58" customWidth="1"/>
    <col min="10498" max="10498" width="16.85546875" style="58" customWidth="1"/>
    <col min="10499" max="10499" width="10" style="58" customWidth="1"/>
    <col min="10500" max="10501" width="9.28515625" style="58" bestFit="1" customWidth="1"/>
    <col min="10502" max="10502" width="14.85546875" style="58" customWidth="1"/>
    <col min="10503" max="10503" width="11" style="58" customWidth="1"/>
    <col min="10504" max="10504" width="13.7109375" style="58" customWidth="1"/>
    <col min="10505" max="10505" width="14.28515625" style="58" customWidth="1"/>
    <col min="10506" max="10506" width="12.85546875" style="58" customWidth="1"/>
    <col min="10507" max="10507" width="13.5703125" style="58" customWidth="1"/>
    <col min="10508" max="10508" width="15.140625" style="58" customWidth="1"/>
    <col min="10509" max="10509" width="12.42578125" style="58" customWidth="1"/>
    <col min="10510" max="10510" width="12.5703125" style="58" customWidth="1"/>
    <col min="10511" max="10511" width="9.28515625" style="58" bestFit="1" customWidth="1"/>
    <col min="10512" max="10512" width="9.7109375" style="58" customWidth="1"/>
    <col min="10513" max="10513" width="8.5703125" style="58" customWidth="1"/>
    <col min="10514" max="10514" width="8.42578125" style="58" customWidth="1"/>
    <col min="10515" max="10515" width="10" style="58" customWidth="1"/>
    <col min="10516" max="10516" width="10.140625" style="58" customWidth="1"/>
    <col min="10517" max="10518" width="9.28515625" style="58" bestFit="1" customWidth="1"/>
    <col min="10519" max="10519" width="15.5703125" style="58" customWidth="1"/>
    <col min="10520" max="10520" width="15.28515625" style="58" customWidth="1"/>
    <col min="10521" max="10521" width="13.42578125" style="58" customWidth="1"/>
    <col min="10522" max="10522" width="10.85546875" style="58" customWidth="1"/>
    <col min="10523" max="10750" width="9.140625" style="58"/>
    <col min="10751" max="10751" width="1.140625" style="58" customWidth="1"/>
    <col min="10752" max="10752" width="9.28515625" style="58" bestFit="1" customWidth="1"/>
    <col min="10753" max="10753" width="14.85546875" style="58" customWidth="1"/>
    <col min="10754" max="10754" width="16.85546875" style="58" customWidth="1"/>
    <col min="10755" max="10755" width="10" style="58" customWidth="1"/>
    <col min="10756" max="10757" width="9.28515625" style="58" bestFit="1" customWidth="1"/>
    <col min="10758" max="10758" width="14.85546875" style="58" customWidth="1"/>
    <col min="10759" max="10759" width="11" style="58" customWidth="1"/>
    <col min="10760" max="10760" width="13.7109375" style="58" customWidth="1"/>
    <col min="10761" max="10761" width="14.28515625" style="58" customWidth="1"/>
    <col min="10762" max="10762" width="12.85546875" style="58" customWidth="1"/>
    <col min="10763" max="10763" width="13.5703125" style="58" customWidth="1"/>
    <col min="10764" max="10764" width="15.140625" style="58" customWidth="1"/>
    <col min="10765" max="10765" width="12.42578125" style="58" customWidth="1"/>
    <col min="10766" max="10766" width="12.5703125" style="58" customWidth="1"/>
    <col min="10767" max="10767" width="9.28515625" style="58" bestFit="1" customWidth="1"/>
    <col min="10768" max="10768" width="9.7109375" style="58" customWidth="1"/>
    <col min="10769" max="10769" width="8.5703125" style="58" customWidth="1"/>
    <col min="10770" max="10770" width="8.42578125" style="58" customWidth="1"/>
    <col min="10771" max="10771" width="10" style="58" customWidth="1"/>
    <col min="10772" max="10772" width="10.140625" style="58" customWidth="1"/>
    <col min="10773" max="10774" width="9.28515625" style="58" bestFit="1" customWidth="1"/>
    <col min="10775" max="10775" width="15.5703125" style="58" customWidth="1"/>
    <col min="10776" max="10776" width="15.28515625" style="58" customWidth="1"/>
    <col min="10777" max="10777" width="13.42578125" style="58" customWidth="1"/>
    <col min="10778" max="10778" width="10.85546875" style="58" customWidth="1"/>
    <col min="10779" max="11006" width="9.140625" style="58"/>
    <col min="11007" max="11007" width="1.140625" style="58" customWidth="1"/>
    <col min="11008" max="11008" width="9.28515625" style="58" bestFit="1" customWidth="1"/>
    <col min="11009" max="11009" width="14.85546875" style="58" customWidth="1"/>
    <col min="11010" max="11010" width="16.85546875" style="58" customWidth="1"/>
    <col min="11011" max="11011" width="10" style="58" customWidth="1"/>
    <col min="11012" max="11013" width="9.28515625" style="58" bestFit="1" customWidth="1"/>
    <col min="11014" max="11014" width="14.85546875" style="58" customWidth="1"/>
    <col min="11015" max="11015" width="11" style="58" customWidth="1"/>
    <col min="11016" max="11016" width="13.7109375" style="58" customWidth="1"/>
    <col min="11017" max="11017" width="14.28515625" style="58" customWidth="1"/>
    <col min="11018" max="11018" width="12.85546875" style="58" customWidth="1"/>
    <col min="11019" max="11019" width="13.5703125" style="58" customWidth="1"/>
    <col min="11020" max="11020" width="15.140625" style="58" customWidth="1"/>
    <col min="11021" max="11021" width="12.42578125" style="58" customWidth="1"/>
    <col min="11022" max="11022" width="12.5703125" style="58" customWidth="1"/>
    <col min="11023" max="11023" width="9.28515625" style="58" bestFit="1" customWidth="1"/>
    <col min="11024" max="11024" width="9.7109375" style="58" customWidth="1"/>
    <col min="11025" max="11025" width="8.5703125" style="58" customWidth="1"/>
    <col min="11026" max="11026" width="8.42578125" style="58" customWidth="1"/>
    <col min="11027" max="11027" width="10" style="58" customWidth="1"/>
    <col min="11028" max="11028" width="10.140625" style="58" customWidth="1"/>
    <col min="11029" max="11030" width="9.28515625" style="58" bestFit="1" customWidth="1"/>
    <col min="11031" max="11031" width="15.5703125" style="58" customWidth="1"/>
    <col min="11032" max="11032" width="15.28515625" style="58" customWidth="1"/>
    <col min="11033" max="11033" width="13.42578125" style="58" customWidth="1"/>
    <col min="11034" max="11034" width="10.85546875" style="58" customWidth="1"/>
    <col min="11035" max="11262" width="9.140625" style="58"/>
    <col min="11263" max="11263" width="1.140625" style="58" customWidth="1"/>
    <col min="11264" max="11264" width="9.28515625" style="58" bestFit="1" customWidth="1"/>
    <col min="11265" max="11265" width="14.85546875" style="58" customWidth="1"/>
    <col min="11266" max="11266" width="16.85546875" style="58" customWidth="1"/>
    <col min="11267" max="11267" width="10" style="58" customWidth="1"/>
    <col min="11268" max="11269" width="9.28515625" style="58" bestFit="1" customWidth="1"/>
    <col min="11270" max="11270" width="14.85546875" style="58" customWidth="1"/>
    <col min="11271" max="11271" width="11" style="58" customWidth="1"/>
    <col min="11272" max="11272" width="13.7109375" style="58" customWidth="1"/>
    <col min="11273" max="11273" width="14.28515625" style="58" customWidth="1"/>
    <col min="11274" max="11274" width="12.85546875" style="58" customWidth="1"/>
    <col min="11275" max="11275" width="13.5703125" style="58" customWidth="1"/>
    <col min="11276" max="11276" width="15.140625" style="58" customWidth="1"/>
    <col min="11277" max="11277" width="12.42578125" style="58" customWidth="1"/>
    <col min="11278" max="11278" width="12.5703125" style="58" customWidth="1"/>
    <col min="11279" max="11279" width="9.28515625" style="58" bestFit="1" customWidth="1"/>
    <col min="11280" max="11280" width="9.7109375" style="58" customWidth="1"/>
    <col min="11281" max="11281" width="8.5703125" style="58" customWidth="1"/>
    <col min="11282" max="11282" width="8.42578125" style="58" customWidth="1"/>
    <col min="11283" max="11283" width="10" style="58" customWidth="1"/>
    <col min="11284" max="11284" width="10.140625" style="58" customWidth="1"/>
    <col min="11285" max="11286" width="9.28515625" style="58" bestFit="1" customWidth="1"/>
    <col min="11287" max="11287" width="15.5703125" style="58" customWidth="1"/>
    <col min="11288" max="11288" width="15.28515625" style="58" customWidth="1"/>
    <col min="11289" max="11289" width="13.42578125" style="58" customWidth="1"/>
    <col min="11290" max="11290" width="10.85546875" style="58" customWidth="1"/>
    <col min="11291" max="11518" width="9.140625" style="58"/>
    <col min="11519" max="11519" width="1.140625" style="58" customWidth="1"/>
    <col min="11520" max="11520" width="9.28515625" style="58" bestFit="1" customWidth="1"/>
    <col min="11521" max="11521" width="14.85546875" style="58" customWidth="1"/>
    <col min="11522" max="11522" width="16.85546875" style="58" customWidth="1"/>
    <col min="11523" max="11523" width="10" style="58" customWidth="1"/>
    <col min="11524" max="11525" width="9.28515625" style="58" bestFit="1" customWidth="1"/>
    <col min="11526" max="11526" width="14.85546875" style="58" customWidth="1"/>
    <col min="11527" max="11527" width="11" style="58" customWidth="1"/>
    <col min="11528" max="11528" width="13.7109375" style="58" customWidth="1"/>
    <col min="11529" max="11529" width="14.28515625" style="58" customWidth="1"/>
    <col min="11530" max="11530" width="12.85546875" style="58" customWidth="1"/>
    <col min="11531" max="11531" width="13.5703125" style="58" customWidth="1"/>
    <col min="11532" max="11532" width="15.140625" style="58" customWidth="1"/>
    <col min="11533" max="11533" width="12.42578125" style="58" customWidth="1"/>
    <col min="11534" max="11534" width="12.5703125" style="58" customWidth="1"/>
    <col min="11535" max="11535" width="9.28515625" style="58" bestFit="1" customWidth="1"/>
    <col min="11536" max="11536" width="9.7109375" style="58" customWidth="1"/>
    <col min="11537" max="11537" width="8.5703125" style="58" customWidth="1"/>
    <col min="11538" max="11538" width="8.42578125" style="58" customWidth="1"/>
    <col min="11539" max="11539" width="10" style="58" customWidth="1"/>
    <col min="11540" max="11540" width="10.140625" style="58" customWidth="1"/>
    <col min="11541" max="11542" width="9.28515625" style="58" bestFit="1" customWidth="1"/>
    <col min="11543" max="11543" width="15.5703125" style="58" customWidth="1"/>
    <col min="11544" max="11544" width="15.28515625" style="58" customWidth="1"/>
    <col min="11545" max="11545" width="13.42578125" style="58" customWidth="1"/>
    <col min="11546" max="11546" width="10.85546875" style="58" customWidth="1"/>
    <col min="11547" max="11774" width="9.140625" style="58"/>
    <col min="11775" max="11775" width="1.140625" style="58" customWidth="1"/>
    <col min="11776" max="11776" width="9.28515625" style="58" bestFit="1" customWidth="1"/>
    <col min="11777" max="11777" width="14.85546875" style="58" customWidth="1"/>
    <col min="11778" max="11778" width="16.85546875" style="58" customWidth="1"/>
    <col min="11779" max="11779" width="10" style="58" customWidth="1"/>
    <col min="11780" max="11781" width="9.28515625" style="58" bestFit="1" customWidth="1"/>
    <col min="11782" max="11782" width="14.85546875" style="58" customWidth="1"/>
    <col min="11783" max="11783" width="11" style="58" customWidth="1"/>
    <col min="11784" max="11784" width="13.7109375" style="58" customWidth="1"/>
    <col min="11785" max="11785" width="14.28515625" style="58" customWidth="1"/>
    <col min="11786" max="11786" width="12.85546875" style="58" customWidth="1"/>
    <col min="11787" max="11787" width="13.5703125" style="58" customWidth="1"/>
    <col min="11788" max="11788" width="15.140625" style="58" customWidth="1"/>
    <col min="11789" max="11789" width="12.42578125" style="58" customWidth="1"/>
    <col min="11790" max="11790" width="12.5703125" style="58" customWidth="1"/>
    <col min="11791" max="11791" width="9.28515625" style="58" bestFit="1" customWidth="1"/>
    <col min="11792" max="11792" width="9.7109375" style="58" customWidth="1"/>
    <col min="11793" max="11793" width="8.5703125" style="58" customWidth="1"/>
    <col min="11794" max="11794" width="8.42578125" style="58" customWidth="1"/>
    <col min="11795" max="11795" width="10" style="58" customWidth="1"/>
    <col min="11796" max="11796" width="10.140625" style="58" customWidth="1"/>
    <col min="11797" max="11798" width="9.28515625" style="58" bestFit="1" customWidth="1"/>
    <col min="11799" max="11799" width="15.5703125" style="58" customWidth="1"/>
    <col min="11800" max="11800" width="15.28515625" style="58" customWidth="1"/>
    <col min="11801" max="11801" width="13.42578125" style="58" customWidth="1"/>
    <col min="11802" max="11802" width="10.85546875" style="58" customWidth="1"/>
    <col min="11803" max="12030" width="9.140625" style="58"/>
    <col min="12031" max="12031" width="1.140625" style="58" customWidth="1"/>
    <col min="12032" max="12032" width="9.28515625" style="58" bestFit="1" customWidth="1"/>
    <col min="12033" max="12033" width="14.85546875" style="58" customWidth="1"/>
    <col min="12034" max="12034" width="16.85546875" style="58" customWidth="1"/>
    <col min="12035" max="12035" width="10" style="58" customWidth="1"/>
    <col min="12036" max="12037" width="9.28515625" style="58" bestFit="1" customWidth="1"/>
    <col min="12038" max="12038" width="14.85546875" style="58" customWidth="1"/>
    <col min="12039" max="12039" width="11" style="58" customWidth="1"/>
    <col min="12040" max="12040" width="13.7109375" style="58" customWidth="1"/>
    <col min="12041" max="12041" width="14.28515625" style="58" customWidth="1"/>
    <col min="12042" max="12042" width="12.85546875" style="58" customWidth="1"/>
    <col min="12043" max="12043" width="13.5703125" style="58" customWidth="1"/>
    <col min="12044" max="12044" width="15.140625" style="58" customWidth="1"/>
    <col min="12045" max="12045" width="12.42578125" style="58" customWidth="1"/>
    <col min="12046" max="12046" width="12.5703125" style="58" customWidth="1"/>
    <col min="12047" max="12047" width="9.28515625" style="58" bestFit="1" customWidth="1"/>
    <col min="12048" max="12048" width="9.7109375" style="58" customWidth="1"/>
    <col min="12049" max="12049" width="8.5703125" style="58" customWidth="1"/>
    <col min="12050" max="12050" width="8.42578125" style="58" customWidth="1"/>
    <col min="12051" max="12051" width="10" style="58" customWidth="1"/>
    <col min="12052" max="12052" width="10.140625" style="58" customWidth="1"/>
    <col min="12053" max="12054" width="9.28515625" style="58" bestFit="1" customWidth="1"/>
    <col min="12055" max="12055" width="15.5703125" style="58" customWidth="1"/>
    <col min="12056" max="12056" width="15.28515625" style="58" customWidth="1"/>
    <col min="12057" max="12057" width="13.42578125" style="58" customWidth="1"/>
    <col min="12058" max="12058" width="10.85546875" style="58" customWidth="1"/>
    <col min="12059" max="12286" width="9.140625" style="58"/>
    <col min="12287" max="12287" width="1.140625" style="58" customWidth="1"/>
    <col min="12288" max="12288" width="9.28515625" style="58" bestFit="1" customWidth="1"/>
    <col min="12289" max="12289" width="14.85546875" style="58" customWidth="1"/>
    <col min="12290" max="12290" width="16.85546875" style="58" customWidth="1"/>
    <col min="12291" max="12291" width="10" style="58" customWidth="1"/>
    <col min="12292" max="12293" width="9.28515625" style="58" bestFit="1" customWidth="1"/>
    <col min="12294" max="12294" width="14.85546875" style="58" customWidth="1"/>
    <col min="12295" max="12295" width="11" style="58" customWidth="1"/>
    <col min="12296" max="12296" width="13.7109375" style="58" customWidth="1"/>
    <col min="12297" max="12297" width="14.28515625" style="58" customWidth="1"/>
    <col min="12298" max="12298" width="12.85546875" style="58" customWidth="1"/>
    <col min="12299" max="12299" width="13.5703125" style="58" customWidth="1"/>
    <col min="12300" max="12300" width="15.140625" style="58" customWidth="1"/>
    <col min="12301" max="12301" width="12.42578125" style="58" customWidth="1"/>
    <col min="12302" max="12302" width="12.5703125" style="58" customWidth="1"/>
    <col min="12303" max="12303" width="9.28515625" style="58" bestFit="1" customWidth="1"/>
    <col min="12304" max="12304" width="9.7109375" style="58" customWidth="1"/>
    <col min="12305" max="12305" width="8.5703125" style="58" customWidth="1"/>
    <col min="12306" max="12306" width="8.42578125" style="58" customWidth="1"/>
    <col min="12307" max="12307" width="10" style="58" customWidth="1"/>
    <col min="12308" max="12308" width="10.140625" style="58" customWidth="1"/>
    <col min="12309" max="12310" width="9.28515625" style="58" bestFit="1" customWidth="1"/>
    <col min="12311" max="12311" width="15.5703125" style="58" customWidth="1"/>
    <col min="12312" max="12312" width="15.28515625" style="58" customWidth="1"/>
    <col min="12313" max="12313" width="13.42578125" style="58" customWidth="1"/>
    <col min="12314" max="12314" width="10.85546875" style="58" customWidth="1"/>
    <col min="12315" max="12542" width="9.140625" style="58"/>
    <col min="12543" max="12543" width="1.140625" style="58" customWidth="1"/>
    <col min="12544" max="12544" width="9.28515625" style="58" bestFit="1" customWidth="1"/>
    <col min="12545" max="12545" width="14.85546875" style="58" customWidth="1"/>
    <col min="12546" max="12546" width="16.85546875" style="58" customWidth="1"/>
    <col min="12547" max="12547" width="10" style="58" customWidth="1"/>
    <col min="12548" max="12549" width="9.28515625" style="58" bestFit="1" customWidth="1"/>
    <col min="12550" max="12550" width="14.85546875" style="58" customWidth="1"/>
    <col min="12551" max="12551" width="11" style="58" customWidth="1"/>
    <col min="12552" max="12552" width="13.7109375" style="58" customWidth="1"/>
    <col min="12553" max="12553" width="14.28515625" style="58" customWidth="1"/>
    <col min="12554" max="12554" width="12.85546875" style="58" customWidth="1"/>
    <col min="12555" max="12555" width="13.5703125" style="58" customWidth="1"/>
    <col min="12556" max="12556" width="15.140625" style="58" customWidth="1"/>
    <col min="12557" max="12557" width="12.42578125" style="58" customWidth="1"/>
    <col min="12558" max="12558" width="12.5703125" style="58" customWidth="1"/>
    <col min="12559" max="12559" width="9.28515625" style="58" bestFit="1" customWidth="1"/>
    <col min="12560" max="12560" width="9.7109375" style="58" customWidth="1"/>
    <col min="12561" max="12561" width="8.5703125" style="58" customWidth="1"/>
    <col min="12562" max="12562" width="8.42578125" style="58" customWidth="1"/>
    <col min="12563" max="12563" width="10" style="58" customWidth="1"/>
    <col min="12564" max="12564" width="10.140625" style="58" customWidth="1"/>
    <col min="12565" max="12566" width="9.28515625" style="58" bestFit="1" customWidth="1"/>
    <col min="12567" max="12567" width="15.5703125" style="58" customWidth="1"/>
    <col min="12568" max="12568" width="15.28515625" style="58" customWidth="1"/>
    <col min="12569" max="12569" width="13.42578125" style="58" customWidth="1"/>
    <col min="12570" max="12570" width="10.85546875" style="58" customWidth="1"/>
    <col min="12571" max="12798" width="9.140625" style="58"/>
    <col min="12799" max="12799" width="1.140625" style="58" customWidth="1"/>
    <col min="12800" max="12800" width="9.28515625" style="58" bestFit="1" customWidth="1"/>
    <col min="12801" max="12801" width="14.85546875" style="58" customWidth="1"/>
    <col min="12802" max="12802" width="16.85546875" style="58" customWidth="1"/>
    <col min="12803" max="12803" width="10" style="58" customWidth="1"/>
    <col min="12804" max="12805" width="9.28515625" style="58" bestFit="1" customWidth="1"/>
    <col min="12806" max="12806" width="14.85546875" style="58" customWidth="1"/>
    <col min="12807" max="12807" width="11" style="58" customWidth="1"/>
    <col min="12808" max="12808" width="13.7109375" style="58" customWidth="1"/>
    <col min="12809" max="12809" width="14.28515625" style="58" customWidth="1"/>
    <col min="12810" max="12810" width="12.85546875" style="58" customWidth="1"/>
    <col min="12811" max="12811" width="13.5703125" style="58" customWidth="1"/>
    <col min="12812" max="12812" width="15.140625" style="58" customWidth="1"/>
    <col min="12813" max="12813" width="12.42578125" style="58" customWidth="1"/>
    <col min="12814" max="12814" width="12.5703125" style="58" customWidth="1"/>
    <col min="12815" max="12815" width="9.28515625" style="58" bestFit="1" customWidth="1"/>
    <col min="12816" max="12816" width="9.7109375" style="58" customWidth="1"/>
    <col min="12817" max="12817" width="8.5703125" style="58" customWidth="1"/>
    <col min="12818" max="12818" width="8.42578125" style="58" customWidth="1"/>
    <col min="12819" max="12819" width="10" style="58" customWidth="1"/>
    <col min="12820" max="12820" width="10.140625" style="58" customWidth="1"/>
    <col min="12821" max="12822" width="9.28515625" style="58" bestFit="1" customWidth="1"/>
    <col min="12823" max="12823" width="15.5703125" style="58" customWidth="1"/>
    <col min="12824" max="12824" width="15.28515625" style="58" customWidth="1"/>
    <col min="12825" max="12825" width="13.42578125" style="58" customWidth="1"/>
    <col min="12826" max="12826" width="10.85546875" style="58" customWidth="1"/>
    <col min="12827" max="13054" width="9.140625" style="58"/>
    <col min="13055" max="13055" width="1.140625" style="58" customWidth="1"/>
    <col min="13056" max="13056" width="9.28515625" style="58" bestFit="1" customWidth="1"/>
    <col min="13057" max="13057" width="14.85546875" style="58" customWidth="1"/>
    <col min="13058" max="13058" width="16.85546875" style="58" customWidth="1"/>
    <col min="13059" max="13059" width="10" style="58" customWidth="1"/>
    <col min="13060" max="13061" width="9.28515625" style="58" bestFit="1" customWidth="1"/>
    <col min="13062" max="13062" width="14.85546875" style="58" customWidth="1"/>
    <col min="13063" max="13063" width="11" style="58" customWidth="1"/>
    <col min="13064" max="13064" width="13.7109375" style="58" customWidth="1"/>
    <col min="13065" max="13065" width="14.28515625" style="58" customWidth="1"/>
    <col min="13066" max="13066" width="12.85546875" style="58" customWidth="1"/>
    <col min="13067" max="13067" width="13.5703125" style="58" customWidth="1"/>
    <col min="13068" max="13068" width="15.140625" style="58" customWidth="1"/>
    <col min="13069" max="13069" width="12.42578125" style="58" customWidth="1"/>
    <col min="13070" max="13070" width="12.5703125" style="58" customWidth="1"/>
    <col min="13071" max="13071" width="9.28515625" style="58" bestFit="1" customWidth="1"/>
    <col min="13072" max="13072" width="9.7109375" style="58" customWidth="1"/>
    <col min="13073" max="13073" width="8.5703125" style="58" customWidth="1"/>
    <col min="13074" max="13074" width="8.42578125" style="58" customWidth="1"/>
    <col min="13075" max="13075" width="10" style="58" customWidth="1"/>
    <col min="13076" max="13076" width="10.140625" style="58" customWidth="1"/>
    <col min="13077" max="13078" width="9.28515625" style="58" bestFit="1" customWidth="1"/>
    <col min="13079" max="13079" width="15.5703125" style="58" customWidth="1"/>
    <col min="13080" max="13080" width="15.28515625" style="58" customWidth="1"/>
    <col min="13081" max="13081" width="13.42578125" style="58" customWidth="1"/>
    <col min="13082" max="13082" width="10.85546875" style="58" customWidth="1"/>
    <col min="13083" max="13310" width="9.140625" style="58"/>
    <col min="13311" max="13311" width="1.140625" style="58" customWidth="1"/>
    <col min="13312" max="13312" width="9.28515625" style="58" bestFit="1" customWidth="1"/>
    <col min="13313" max="13313" width="14.85546875" style="58" customWidth="1"/>
    <col min="13314" max="13314" width="16.85546875" style="58" customWidth="1"/>
    <col min="13315" max="13315" width="10" style="58" customWidth="1"/>
    <col min="13316" max="13317" width="9.28515625" style="58" bestFit="1" customWidth="1"/>
    <col min="13318" max="13318" width="14.85546875" style="58" customWidth="1"/>
    <col min="13319" max="13319" width="11" style="58" customWidth="1"/>
    <col min="13320" max="13320" width="13.7109375" style="58" customWidth="1"/>
    <col min="13321" max="13321" width="14.28515625" style="58" customWidth="1"/>
    <col min="13322" max="13322" width="12.85546875" style="58" customWidth="1"/>
    <col min="13323" max="13323" width="13.5703125" style="58" customWidth="1"/>
    <col min="13324" max="13324" width="15.140625" style="58" customWidth="1"/>
    <col min="13325" max="13325" width="12.42578125" style="58" customWidth="1"/>
    <col min="13326" max="13326" width="12.5703125" style="58" customWidth="1"/>
    <col min="13327" max="13327" width="9.28515625" style="58" bestFit="1" customWidth="1"/>
    <col min="13328" max="13328" width="9.7109375" style="58" customWidth="1"/>
    <col min="13329" max="13329" width="8.5703125" style="58" customWidth="1"/>
    <col min="13330" max="13330" width="8.42578125" style="58" customWidth="1"/>
    <col min="13331" max="13331" width="10" style="58" customWidth="1"/>
    <col min="13332" max="13332" width="10.140625" style="58" customWidth="1"/>
    <col min="13333" max="13334" width="9.28515625" style="58" bestFit="1" customWidth="1"/>
    <col min="13335" max="13335" width="15.5703125" style="58" customWidth="1"/>
    <col min="13336" max="13336" width="15.28515625" style="58" customWidth="1"/>
    <col min="13337" max="13337" width="13.42578125" style="58" customWidth="1"/>
    <col min="13338" max="13338" width="10.85546875" style="58" customWidth="1"/>
    <col min="13339" max="13566" width="9.140625" style="58"/>
    <col min="13567" max="13567" width="1.140625" style="58" customWidth="1"/>
    <col min="13568" max="13568" width="9.28515625" style="58" bestFit="1" customWidth="1"/>
    <col min="13569" max="13569" width="14.85546875" style="58" customWidth="1"/>
    <col min="13570" max="13570" width="16.85546875" style="58" customWidth="1"/>
    <col min="13571" max="13571" width="10" style="58" customWidth="1"/>
    <col min="13572" max="13573" width="9.28515625" style="58" bestFit="1" customWidth="1"/>
    <col min="13574" max="13574" width="14.85546875" style="58" customWidth="1"/>
    <col min="13575" max="13575" width="11" style="58" customWidth="1"/>
    <col min="13576" max="13576" width="13.7109375" style="58" customWidth="1"/>
    <col min="13577" max="13577" width="14.28515625" style="58" customWidth="1"/>
    <col min="13578" max="13578" width="12.85546875" style="58" customWidth="1"/>
    <col min="13579" max="13579" width="13.5703125" style="58" customWidth="1"/>
    <col min="13580" max="13580" width="15.140625" style="58" customWidth="1"/>
    <col min="13581" max="13581" width="12.42578125" style="58" customWidth="1"/>
    <col min="13582" max="13582" width="12.5703125" style="58" customWidth="1"/>
    <col min="13583" max="13583" width="9.28515625" style="58" bestFit="1" customWidth="1"/>
    <col min="13584" max="13584" width="9.7109375" style="58" customWidth="1"/>
    <col min="13585" max="13585" width="8.5703125" style="58" customWidth="1"/>
    <col min="13586" max="13586" width="8.42578125" style="58" customWidth="1"/>
    <col min="13587" max="13587" width="10" style="58" customWidth="1"/>
    <col min="13588" max="13588" width="10.140625" style="58" customWidth="1"/>
    <col min="13589" max="13590" width="9.28515625" style="58" bestFit="1" customWidth="1"/>
    <col min="13591" max="13591" width="15.5703125" style="58" customWidth="1"/>
    <col min="13592" max="13592" width="15.28515625" style="58" customWidth="1"/>
    <col min="13593" max="13593" width="13.42578125" style="58" customWidth="1"/>
    <col min="13594" max="13594" width="10.85546875" style="58" customWidth="1"/>
    <col min="13595" max="13822" width="9.140625" style="58"/>
    <col min="13823" max="13823" width="1.140625" style="58" customWidth="1"/>
    <col min="13824" max="13824" width="9.28515625" style="58" bestFit="1" customWidth="1"/>
    <col min="13825" max="13825" width="14.85546875" style="58" customWidth="1"/>
    <col min="13826" max="13826" width="16.85546875" style="58" customWidth="1"/>
    <col min="13827" max="13827" width="10" style="58" customWidth="1"/>
    <col min="13828" max="13829" width="9.28515625" style="58" bestFit="1" customWidth="1"/>
    <col min="13830" max="13830" width="14.85546875" style="58" customWidth="1"/>
    <col min="13831" max="13831" width="11" style="58" customWidth="1"/>
    <col min="13832" max="13832" width="13.7109375" style="58" customWidth="1"/>
    <col min="13833" max="13833" width="14.28515625" style="58" customWidth="1"/>
    <col min="13834" max="13834" width="12.85546875" style="58" customWidth="1"/>
    <col min="13835" max="13835" width="13.5703125" style="58" customWidth="1"/>
    <col min="13836" max="13836" width="15.140625" style="58" customWidth="1"/>
    <col min="13837" max="13837" width="12.42578125" style="58" customWidth="1"/>
    <col min="13838" max="13838" width="12.5703125" style="58" customWidth="1"/>
    <col min="13839" max="13839" width="9.28515625" style="58" bestFit="1" customWidth="1"/>
    <col min="13840" max="13840" width="9.7109375" style="58" customWidth="1"/>
    <col min="13841" max="13841" width="8.5703125" style="58" customWidth="1"/>
    <col min="13842" max="13842" width="8.42578125" style="58" customWidth="1"/>
    <col min="13843" max="13843" width="10" style="58" customWidth="1"/>
    <col min="13844" max="13844" width="10.140625" style="58" customWidth="1"/>
    <col min="13845" max="13846" width="9.28515625" style="58" bestFit="1" customWidth="1"/>
    <col min="13847" max="13847" width="15.5703125" style="58" customWidth="1"/>
    <col min="13848" max="13848" width="15.28515625" style="58" customWidth="1"/>
    <col min="13849" max="13849" width="13.42578125" style="58" customWidth="1"/>
    <col min="13850" max="13850" width="10.85546875" style="58" customWidth="1"/>
    <col min="13851" max="14078" width="9.140625" style="58"/>
    <col min="14079" max="14079" width="1.140625" style="58" customWidth="1"/>
    <col min="14080" max="14080" width="9.28515625" style="58" bestFit="1" customWidth="1"/>
    <col min="14081" max="14081" width="14.85546875" style="58" customWidth="1"/>
    <col min="14082" max="14082" width="16.85546875" style="58" customWidth="1"/>
    <col min="14083" max="14083" width="10" style="58" customWidth="1"/>
    <col min="14084" max="14085" width="9.28515625" style="58" bestFit="1" customWidth="1"/>
    <col min="14086" max="14086" width="14.85546875" style="58" customWidth="1"/>
    <col min="14087" max="14087" width="11" style="58" customWidth="1"/>
    <col min="14088" max="14088" width="13.7109375" style="58" customWidth="1"/>
    <col min="14089" max="14089" width="14.28515625" style="58" customWidth="1"/>
    <col min="14090" max="14090" width="12.85546875" style="58" customWidth="1"/>
    <col min="14091" max="14091" width="13.5703125" style="58" customWidth="1"/>
    <col min="14092" max="14092" width="15.140625" style="58" customWidth="1"/>
    <col min="14093" max="14093" width="12.42578125" style="58" customWidth="1"/>
    <col min="14094" max="14094" width="12.5703125" style="58" customWidth="1"/>
    <col min="14095" max="14095" width="9.28515625" style="58" bestFit="1" customWidth="1"/>
    <col min="14096" max="14096" width="9.7109375" style="58" customWidth="1"/>
    <col min="14097" max="14097" width="8.5703125" style="58" customWidth="1"/>
    <col min="14098" max="14098" width="8.42578125" style="58" customWidth="1"/>
    <col min="14099" max="14099" width="10" style="58" customWidth="1"/>
    <col min="14100" max="14100" width="10.140625" style="58" customWidth="1"/>
    <col min="14101" max="14102" width="9.28515625" style="58" bestFit="1" customWidth="1"/>
    <col min="14103" max="14103" width="15.5703125" style="58" customWidth="1"/>
    <col min="14104" max="14104" width="15.28515625" style="58" customWidth="1"/>
    <col min="14105" max="14105" width="13.42578125" style="58" customWidth="1"/>
    <col min="14106" max="14106" width="10.85546875" style="58" customWidth="1"/>
    <col min="14107" max="14334" width="9.140625" style="58"/>
    <col min="14335" max="14335" width="1.140625" style="58" customWidth="1"/>
    <col min="14336" max="14336" width="9.28515625" style="58" bestFit="1" customWidth="1"/>
    <col min="14337" max="14337" width="14.85546875" style="58" customWidth="1"/>
    <col min="14338" max="14338" width="16.85546875" style="58" customWidth="1"/>
    <col min="14339" max="14339" width="10" style="58" customWidth="1"/>
    <col min="14340" max="14341" width="9.28515625" style="58" bestFit="1" customWidth="1"/>
    <col min="14342" max="14342" width="14.85546875" style="58" customWidth="1"/>
    <col min="14343" max="14343" width="11" style="58" customWidth="1"/>
    <col min="14344" max="14344" width="13.7109375" style="58" customWidth="1"/>
    <col min="14345" max="14345" width="14.28515625" style="58" customWidth="1"/>
    <col min="14346" max="14346" width="12.85546875" style="58" customWidth="1"/>
    <col min="14347" max="14347" width="13.5703125" style="58" customWidth="1"/>
    <col min="14348" max="14348" width="15.140625" style="58" customWidth="1"/>
    <col min="14349" max="14349" width="12.42578125" style="58" customWidth="1"/>
    <col min="14350" max="14350" width="12.5703125" style="58" customWidth="1"/>
    <col min="14351" max="14351" width="9.28515625" style="58" bestFit="1" customWidth="1"/>
    <col min="14352" max="14352" width="9.7109375" style="58" customWidth="1"/>
    <col min="14353" max="14353" width="8.5703125" style="58" customWidth="1"/>
    <col min="14354" max="14354" width="8.42578125" style="58" customWidth="1"/>
    <col min="14355" max="14355" width="10" style="58" customWidth="1"/>
    <col min="14356" max="14356" width="10.140625" style="58" customWidth="1"/>
    <col min="14357" max="14358" width="9.28515625" style="58" bestFit="1" customWidth="1"/>
    <col min="14359" max="14359" width="15.5703125" style="58" customWidth="1"/>
    <col min="14360" max="14360" width="15.28515625" style="58" customWidth="1"/>
    <col min="14361" max="14361" width="13.42578125" style="58" customWidth="1"/>
    <col min="14362" max="14362" width="10.85546875" style="58" customWidth="1"/>
    <col min="14363" max="14590" width="9.140625" style="58"/>
    <col min="14591" max="14591" width="1.140625" style="58" customWidth="1"/>
    <col min="14592" max="14592" width="9.28515625" style="58" bestFit="1" customWidth="1"/>
    <col min="14593" max="14593" width="14.85546875" style="58" customWidth="1"/>
    <col min="14594" max="14594" width="16.85546875" style="58" customWidth="1"/>
    <col min="14595" max="14595" width="10" style="58" customWidth="1"/>
    <col min="14596" max="14597" width="9.28515625" style="58" bestFit="1" customWidth="1"/>
    <col min="14598" max="14598" width="14.85546875" style="58" customWidth="1"/>
    <col min="14599" max="14599" width="11" style="58" customWidth="1"/>
    <col min="14600" max="14600" width="13.7109375" style="58" customWidth="1"/>
    <col min="14601" max="14601" width="14.28515625" style="58" customWidth="1"/>
    <col min="14602" max="14602" width="12.85546875" style="58" customWidth="1"/>
    <col min="14603" max="14603" width="13.5703125" style="58" customWidth="1"/>
    <col min="14604" max="14604" width="15.140625" style="58" customWidth="1"/>
    <col min="14605" max="14605" width="12.42578125" style="58" customWidth="1"/>
    <col min="14606" max="14606" width="12.5703125" style="58" customWidth="1"/>
    <col min="14607" max="14607" width="9.28515625" style="58" bestFit="1" customWidth="1"/>
    <col min="14608" max="14608" width="9.7109375" style="58" customWidth="1"/>
    <col min="14609" max="14609" width="8.5703125" style="58" customWidth="1"/>
    <col min="14610" max="14610" width="8.42578125" style="58" customWidth="1"/>
    <col min="14611" max="14611" width="10" style="58" customWidth="1"/>
    <col min="14612" max="14612" width="10.140625" style="58" customWidth="1"/>
    <col min="14613" max="14614" width="9.28515625" style="58" bestFit="1" customWidth="1"/>
    <col min="14615" max="14615" width="15.5703125" style="58" customWidth="1"/>
    <col min="14616" max="14616" width="15.28515625" style="58" customWidth="1"/>
    <col min="14617" max="14617" width="13.42578125" style="58" customWidth="1"/>
    <col min="14618" max="14618" width="10.85546875" style="58" customWidth="1"/>
    <col min="14619" max="14846" width="9.140625" style="58"/>
    <col min="14847" max="14847" width="1.140625" style="58" customWidth="1"/>
    <col min="14848" max="14848" width="9.28515625" style="58" bestFit="1" customWidth="1"/>
    <col min="14849" max="14849" width="14.85546875" style="58" customWidth="1"/>
    <col min="14850" max="14850" width="16.85546875" style="58" customWidth="1"/>
    <col min="14851" max="14851" width="10" style="58" customWidth="1"/>
    <col min="14852" max="14853" width="9.28515625" style="58" bestFit="1" customWidth="1"/>
    <col min="14854" max="14854" width="14.85546875" style="58" customWidth="1"/>
    <col min="14855" max="14855" width="11" style="58" customWidth="1"/>
    <col min="14856" max="14856" width="13.7109375" style="58" customWidth="1"/>
    <col min="14857" max="14857" width="14.28515625" style="58" customWidth="1"/>
    <col min="14858" max="14858" width="12.85546875" style="58" customWidth="1"/>
    <col min="14859" max="14859" width="13.5703125" style="58" customWidth="1"/>
    <col min="14860" max="14860" width="15.140625" style="58" customWidth="1"/>
    <col min="14861" max="14861" width="12.42578125" style="58" customWidth="1"/>
    <col min="14862" max="14862" width="12.5703125" style="58" customWidth="1"/>
    <col min="14863" max="14863" width="9.28515625" style="58" bestFit="1" customWidth="1"/>
    <col min="14864" max="14864" width="9.7109375" style="58" customWidth="1"/>
    <col min="14865" max="14865" width="8.5703125" style="58" customWidth="1"/>
    <col min="14866" max="14866" width="8.42578125" style="58" customWidth="1"/>
    <col min="14867" max="14867" width="10" style="58" customWidth="1"/>
    <col min="14868" max="14868" width="10.140625" style="58" customWidth="1"/>
    <col min="14869" max="14870" width="9.28515625" style="58" bestFit="1" customWidth="1"/>
    <col min="14871" max="14871" width="15.5703125" style="58" customWidth="1"/>
    <col min="14872" max="14872" width="15.28515625" style="58" customWidth="1"/>
    <col min="14873" max="14873" width="13.42578125" style="58" customWidth="1"/>
    <col min="14874" max="14874" width="10.85546875" style="58" customWidth="1"/>
    <col min="14875" max="15102" width="9.140625" style="58"/>
    <col min="15103" max="15103" width="1.140625" style="58" customWidth="1"/>
    <col min="15104" max="15104" width="9.28515625" style="58" bestFit="1" customWidth="1"/>
    <col min="15105" max="15105" width="14.85546875" style="58" customWidth="1"/>
    <col min="15106" max="15106" width="16.85546875" style="58" customWidth="1"/>
    <col min="15107" max="15107" width="10" style="58" customWidth="1"/>
    <col min="15108" max="15109" width="9.28515625" style="58" bestFit="1" customWidth="1"/>
    <col min="15110" max="15110" width="14.85546875" style="58" customWidth="1"/>
    <col min="15111" max="15111" width="11" style="58" customWidth="1"/>
    <col min="15112" max="15112" width="13.7109375" style="58" customWidth="1"/>
    <col min="15113" max="15113" width="14.28515625" style="58" customWidth="1"/>
    <col min="15114" max="15114" width="12.85546875" style="58" customWidth="1"/>
    <col min="15115" max="15115" width="13.5703125" style="58" customWidth="1"/>
    <col min="15116" max="15116" width="15.140625" style="58" customWidth="1"/>
    <col min="15117" max="15117" width="12.42578125" style="58" customWidth="1"/>
    <col min="15118" max="15118" width="12.5703125" style="58" customWidth="1"/>
    <col min="15119" max="15119" width="9.28515625" style="58" bestFit="1" customWidth="1"/>
    <col min="15120" max="15120" width="9.7109375" style="58" customWidth="1"/>
    <col min="15121" max="15121" width="8.5703125" style="58" customWidth="1"/>
    <col min="15122" max="15122" width="8.42578125" style="58" customWidth="1"/>
    <col min="15123" max="15123" width="10" style="58" customWidth="1"/>
    <col min="15124" max="15124" width="10.140625" style="58" customWidth="1"/>
    <col min="15125" max="15126" width="9.28515625" style="58" bestFit="1" customWidth="1"/>
    <col min="15127" max="15127" width="15.5703125" style="58" customWidth="1"/>
    <col min="15128" max="15128" width="15.28515625" style="58" customWidth="1"/>
    <col min="15129" max="15129" width="13.42578125" style="58" customWidth="1"/>
    <col min="15130" max="15130" width="10.85546875" style="58" customWidth="1"/>
    <col min="15131" max="15358" width="9.140625" style="58"/>
    <col min="15359" max="15359" width="1.140625" style="58" customWidth="1"/>
    <col min="15360" max="15360" width="9.28515625" style="58" bestFit="1" customWidth="1"/>
    <col min="15361" max="15361" width="14.85546875" style="58" customWidth="1"/>
    <col min="15362" max="15362" width="16.85546875" style="58" customWidth="1"/>
    <col min="15363" max="15363" width="10" style="58" customWidth="1"/>
    <col min="15364" max="15365" width="9.28515625" style="58" bestFit="1" customWidth="1"/>
    <col min="15366" max="15366" width="14.85546875" style="58" customWidth="1"/>
    <col min="15367" max="15367" width="11" style="58" customWidth="1"/>
    <col min="15368" max="15368" width="13.7109375" style="58" customWidth="1"/>
    <col min="15369" max="15369" width="14.28515625" style="58" customWidth="1"/>
    <col min="15370" max="15370" width="12.85546875" style="58" customWidth="1"/>
    <col min="15371" max="15371" width="13.5703125" style="58" customWidth="1"/>
    <col min="15372" max="15372" width="15.140625" style="58" customWidth="1"/>
    <col min="15373" max="15373" width="12.42578125" style="58" customWidth="1"/>
    <col min="15374" max="15374" width="12.5703125" style="58" customWidth="1"/>
    <col min="15375" max="15375" width="9.28515625" style="58" bestFit="1" customWidth="1"/>
    <col min="15376" max="15376" width="9.7109375" style="58" customWidth="1"/>
    <col min="15377" max="15377" width="8.5703125" style="58" customWidth="1"/>
    <col min="15378" max="15378" width="8.42578125" style="58" customWidth="1"/>
    <col min="15379" max="15379" width="10" style="58" customWidth="1"/>
    <col min="15380" max="15380" width="10.140625" style="58" customWidth="1"/>
    <col min="15381" max="15382" width="9.28515625" style="58" bestFit="1" customWidth="1"/>
    <col min="15383" max="15383" width="15.5703125" style="58" customWidth="1"/>
    <col min="15384" max="15384" width="15.28515625" style="58" customWidth="1"/>
    <col min="15385" max="15385" width="13.42578125" style="58" customWidth="1"/>
    <col min="15386" max="15386" width="10.85546875" style="58" customWidth="1"/>
    <col min="15387" max="15614" width="9.140625" style="58"/>
    <col min="15615" max="15615" width="1.140625" style="58" customWidth="1"/>
    <col min="15616" max="15616" width="9.28515625" style="58" bestFit="1" customWidth="1"/>
    <col min="15617" max="15617" width="14.85546875" style="58" customWidth="1"/>
    <col min="15618" max="15618" width="16.85546875" style="58" customWidth="1"/>
    <col min="15619" max="15619" width="10" style="58" customWidth="1"/>
    <col min="15620" max="15621" width="9.28515625" style="58" bestFit="1" customWidth="1"/>
    <col min="15622" max="15622" width="14.85546875" style="58" customWidth="1"/>
    <col min="15623" max="15623" width="11" style="58" customWidth="1"/>
    <col min="15624" max="15624" width="13.7109375" style="58" customWidth="1"/>
    <col min="15625" max="15625" width="14.28515625" style="58" customWidth="1"/>
    <col min="15626" max="15626" width="12.85546875" style="58" customWidth="1"/>
    <col min="15627" max="15627" width="13.5703125" style="58" customWidth="1"/>
    <col min="15628" max="15628" width="15.140625" style="58" customWidth="1"/>
    <col min="15629" max="15629" width="12.42578125" style="58" customWidth="1"/>
    <col min="15630" max="15630" width="12.5703125" style="58" customWidth="1"/>
    <col min="15631" max="15631" width="9.28515625" style="58" bestFit="1" customWidth="1"/>
    <col min="15632" max="15632" width="9.7109375" style="58" customWidth="1"/>
    <col min="15633" max="15633" width="8.5703125" style="58" customWidth="1"/>
    <col min="15634" max="15634" width="8.42578125" style="58" customWidth="1"/>
    <col min="15635" max="15635" width="10" style="58" customWidth="1"/>
    <col min="15636" max="15636" width="10.140625" style="58" customWidth="1"/>
    <col min="15637" max="15638" width="9.28515625" style="58" bestFit="1" customWidth="1"/>
    <col min="15639" max="15639" width="15.5703125" style="58" customWidth="1"/>
    <col min="15640" max="15640" width="15.28515625" style="58" customWidth="1"/>
    <col min="15641" max="15641" width="13.42578125" style="58" customWidth="1"/>
    <col min="15642" max="15642" width="10.85546875" style="58" customWidth="1"/>
    <col min="15643" max="15870" width="9.140625" style="58"/>
    <col min="15871" max="15871" width="1.140625" style="58" customWidth="1"/>
    <col min="15872" max="15872" width="9.28515625" style="58" bestFit="1" customWidth="1"/>
    <col min="15873" max="15873" width="14.85546875" style="58" customWidth="1"/>
    <col min="15874" max="15874" width="16.85546875" style="58" customWidth="1"/>
    <col min="15875" max="15875" width="10" style="58" customWidth="1"/>
    <col min="15876" max="15877" width="9.28515625" style="58" bestFit="1" customWidth="1"/>
    <col min="15878" max="15878" width="14.85546875" style="58" customWidth="1"/>
    <col min="15879" max="15879" width="11" style="58" customWidth="1"/>
    <col min="15880" max="15880" width="13.7109375" style="58" customWidth="1"/>
    <col min="15881" max="15881" width="14.28515625" style="58" customWidth="1"/>
    <col min="15882" max="15882" width="12.85546875" style="58" customWidth="1"/>
    <col min="15883" max="15883" width="13.5703125" style="58" customWidth="1"/>
    <col min="15884" max="15884" width="15.140625" style="58" customWidth="1"/>
    <col min="15885" max="15885" width="12.42578125" style="58" customWidth="1"/>
    <col min="15886" max="15886" width="12.5703125" style="58" customWidth="1"/>
    <col min="15887" max="15887" width="9.28515625" style="58" bestFit="1" customWidth="1"/>
    <col min="15888" max="15888" width="9.7109375" style="58" customWidth="1"/>
    <col min="15889" max="15889" width="8.5703125" style="58" customWidth="1"/>
    <col min="15890" max="15890" width="8.42578125" style="58" customWidth="1"/>
    <col min="15891" max="15891" width="10" style="58" customWidth="1"/>
    <col min="15892" max="15892" width="10.140625" style="58" customWidth="1"/>
    <col min="15893" max="15894" width="9.28515625" style="58" bestFit="1" customWidth="1"/>
    <col min="15895" max="15895" width="15.5703125" style="58" customWidth="1"/>
    <col min="15896" max="15896" width="15.28515625" style="58" customWidth="1"/>
    <col min="15897" max="15897" width="13.42578125" style="58" customWidth="1"/>
    <col min="15898" max="15898" width="10.85546875" style="58" customWidth="1"/>
    <col min="15899" max="16126" width="9.140625" style="58"/>
    <col min="16127" max="16127" width="1.140625" style="58" customWidth="1"/>
    <col min="16128" max="16128" width="9.28515625" style="58" bestFit="1" customWidth="1"/>
    <col min="16129" max="16129" width="14.85546875" style="58" customWidth="1"/>
    <col min="16130" max="16130" width="16.85546875" style="58" customWidth="1"/>
    <col min="16131" max="16131" width="10" style="58" customWidth="1"/>
    <col min="16132" max="16133" width="9.28515625" style="58" bestFit="1" customWidth="1"/>
    <col min="16134" max="16134" width="14.85546875" style="58" customWidth="1"/>
    <col min="16135" max="16135" width="11" style="58" customWidth="1"/>
    <col min="16136" max="16136" width="13.7109375" style="58" customWidth="1"/>
    <col min="16137" max="16137" width="14.28515625" style="58" customWidth="1"/>
    <col min="16138" max="16138" width="12.85546875" style="58" customWidth="1"/>
    <col min="16139" max="16139" width="13.5703125" style="58" customWidth="1"/>
    <col min="16140" max="16140" width="15.140625" style="58" customWidth="1"/>
    <col min="16141" max="16141" width="12.42578125" style="58" customWidth="1"/>
    <col min="16142" max="16142" width="12.5703125" style="58" customWidth="1"/>
    <col min="16143" max="16143" width="9.28515625" style="58" bestFit="1" customWidth="1"/>
    <col min="16144" max="16144" width="9.7109375" style="58" customWidth="1"/>
    <col min="16145" max="16145" width="8.5703125" style="58" customWidth="1"/>
    <col min="16146" max="16146" width="8.42578125" style="58" customWidth="1"/>
    <col min="16147" max="16147" width="10" style="58" customWidth="1"/>
    <col min="16148" max="16148" width="10.140625" style="58" customWidth="1"/>
    <col min="16149" max="16150" width="9.28515625" style="58" bestFit="1" customWidth="1"/>
    <col min="16151" max="16151" width="15.5703125" style="58" customWidth="1"/>
    <col min="16152" max="16152" width="15.28515625" style="58" customWidth="1"/>
    <col min="16153" max="16153" width="13.42578125" style="58" customWidth="1"/>
    <col min="16154" max="16154" width="10.85546875" style="58" customWidth="1"/>
    <col min="16155" max="16384" width="9.140625" style="58"/>
  </cols>
  <sheetData>
    <row r="4" spans="1:26" ht="27.75" x14ac:dyDescent="0.4">
      <c r="A4" s="192"/>
      <c r="B4" s="60"/>
      <c r="C4" s="60"/>
      <c r="D4" s="60"/>
      <c r="E4" s="60"/>
      <c r="F4" s="60"/>
      <c r="G4" s="60"/>
      <c r="H4" s="60"/>
      <c r="I4" s="60"/>
      <c r="J4" s="61"/>
      <c r="K4" s="60"/>
      <c r="L4" s="61"/>
      <c r="M4" s="193"/>
      <c r="N4" s="61"/>
      <c r="O4" s="61"/>
      <c r="P4" s="61"/>
      <c r="Q4" s="61"/>
      <c r="R4" s="61"/>
      <c r="S4" s="61"/>
      <c r="T4" s="194"/>
      <c r="U4" s="61"/>
      <c r="V4" s="61"/>
      <c r="W4" s="61"/>
      <c r="X4" s="61"/>
      <c r="Y4" s="60"/>
      <c r="Z4" s="60"/>
    </row>
    <row r="5" spans="1:26" ht="59.25" customHeight="1" x14ac:dyDescent="0.3">
      <c r="A5" s="261" t="s">
        <v>33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</row>
    <row r="6" spans="1:26" ht="42" customHeight="1" x14ac:dyDescent="0.3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</row>
    <row r="7" spans="1:26" ht="42" customHeight="1" x14ac:dyDescent="0.4">
      <c r="A7" s="192"/>
      <c r="B7" s="60"/>
      <c r="C7" s="60"/>
      <c r="D7" s="60"/>
      <c r="E7" s="60"/>
      <c r="F7" s="60"/>
      <c r="G7" s="60"/>
      <c r="H7" s="60"/>
      <c r="I7" s="60"/>
      <c r="J7" s="61"/>
      <c r="K7" s="60"/>
      <c r="L7" s="61"/>
      <c r="M7" s="193"/>
      <c r="N7" s="61"/>
      <c r="O7" s="61"/>
      <c r="P7" s="158"/>
      <c r="Q7" s="61"/>
      <c r="R7" s="61"/>
      <c r="S7" s="61"/>
      <c r="T7" s="194"/>
      <c r="U7" s="61"/>
      <c r="V7" s="61"/>
      <c r="W7" s="61"/>
      <c r="X7" s="193"/>
      <c r="Y7" s="262" t="s">
        <v>34</v>
      </c>
      <c r="Z7" s="262"/>
    </row>
    <row r="8" spans="1:26" s="191" customFormat="1" ht="23.25" customHeight="1" x14ac:dyDescent="0.4">
      <c r="A8" s="263" t="s">
        <v>171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</row>
    <row r="9" spans="1:26" s="191" customFormat="1" ht="30" customHeight="1" x14ac:dyDescent="0.4">
      <c r="A9" s="264" t="s">
        <v>84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</row>
    <row r="10" spans="1:26" s="191" customFormat="1" ht="42.75" customHeight="1" x14ac:dyDescent="0.4">
      <c r="A10" s="265" t="s">
        <v>32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</row>
    <row r="11" spans="1:26" ht="18" customHeight="1" thickBot="1" x14ac:dyDescent="0.35">
      <c r="A11" s="68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34.5" customHeight="1" x14ac:dyDescent="0.3">
      <c r="A12" s="266" t="s">
        <v>0</v>
      </c>
      <c r="B12" s="269" t="s">
        <v>3</v>
      </c>
      <c r="C12" s="270"/>
      <c r="D12" s="270"/>
      <c r="E12" s="270"/>
      <c r="F12" s="270"/>
      <c r="G12" s="271"/>
      <c r="H12" s="275" t="s">
        <v>52</v>
      </c>
      <c r="I12" s="269" t="s">
        <v>64</v>
      </c>
      <c r="J12" s="270"/>
      <c r="K12" s="270"/>
      <c r="L12" s="271"/>
      <c r="M12" s="269" t="s">
        <v>65</v>
      </c>
      <c r="N12" s="270"/>
      <c r="O12" s="270"/>
      <c r="P12" s="271"/>
      <c r="Q12" s="269" t="s">
        <v>66</v>
      </c>
      <c r="R12" s="270"/>
      <c r="S12" s="270"/>
      <c r="T12" s="270"/>
      <c r="U12" s="270"/>
      <c r="V12" s="270"/>
      <c r="W12" s="270"/>
      <c r="X12" s="271"/>
      <c r="Y12" s="275" t="s">
        <v>70</v>
      </c>
      <c r="Z12" s="279" t="s">
        <v>49</v>
      </c>
    </row>
    <row r="13" spans="1:26" ht="21.75" customHeight="1" x14ac:dyDescent="0.3">
      <c r="A13" s="267"/>
      <c r="B13" s="272"/>
      <c r="C13" s="273"/>
      <c r="D13" s="273"/>
      <c r="E13" s="273"/>
      <c r="F13" s="273"/>
      <c r="G13" s="274"/>
      <c r="H13" s="276"/>
      <c r="I13" s="272"/>
      <c r="J13" s="273"/>
      <c r="K13" s="273"/>
      <c r="L13" s="274"/>
      <c r="M13" s="272"/>
      <c r="N13" s="273"/>
      <c r="O13" s="273"/>
      <c r="P13" s="274"/>
      <c r="Q13" s="272"/>
      <c r="R13" s="273"/>
      <c r="S13" s="273"/>
      <c r="T13" s="273"/>
      <c r="U13" s="273"/>
      <c r="V13" s="273"/>
      <c r="W13" s="273"/>
      <c r="X13" s="274"/>
      <c r="Y13" s="276"/>
      <c r="Z13" s="280"/>
    </row>
    <row r="14" spans="1:26" ht="60.75" customHeight="1" x14ac:dyDescent="0.3">
      <c r="A14" s="267"/>
      <c r="B14" s="278" t="s">
        <v>7</v>
      </c>
      <c r="C14" s="278" t="s">
        <v>8</v>
      </c>
      <c r="D14" s="278" t="s">
        <v>9</v>
      </c>
      <c r="E14" s="284" t="s">
        <v>10</v>
      </c>
      <c r="F14" s="285"/>
      <c r="G14" s="278" t="s">
        <v>85</v>
      </c>
      <c r="H14" s="276"/>
      <c r="I14" s="278" t="s">
        <v>1</v>
      </c>
      <c r="J14" s="278" t="s">
        <v>2</v>
      </c>
      <c r="K14" s="278" t="s">
        <v>46</v>
      </c>
      <c r="L14" s="278" t="s">
        <v>47</v>
      </c>
      <c r="M14" s="284" t="s">
        <v>48</v>
      </c>
      <c r="N14" s="286"/>
      <c r="O14" s="278" t="s">
        <v>12</v>
      </c>
      <c r="P14" s="278" t="s">
        <v>13</v>
      </c>
      <c r="Q14" s="282" t="s">
        <v>83</v>
      </c>
      <c r="R14" s="283"/>
      <c r="S14" s="282" t="s">
        <v>67</v>
      </c>
      <c r="T14" s="283"/>
      <c r="U14" s="282" t="s">
        <v>68</v>
      </c>
      <c r="V14" s="283"/>
      <c r="W14" s="282" t="s">
        <v>69</v>
      </c>
      <c r="X14" s="283"/>
      <c r="Y14" s="276"/>
      <c r="Z14" s="280"/>
    </row>
    <row r="15" spans="1:26" ht="126" customHeight="1" x14ac:dyDescent="0.3">
      <c r="A15" s="267"/>
      <c r="B15" s="276"/>
      <c r="C15" s="276"/>
      <c r="D15" s="276"/>
      <c r="E15" s="278" t="s">
        <v>16</v>
      </c>
      <c r="F15" s="278" t="s">
        <v>17</v>
      </c>
      <c r="G15" s="276"/>
      <c r="H15" s="276"/>
      <c r="I15" s="276"/>
      <c r="J15" s="276"/>
      <c r="K15" s="276"/>
      <c r="L15" s="276"/>
      <c r="M15" s="278" t="s">
        <v>23</v>
      </c>
      <c r="N15" s="278" t="s">
        <v>29</v>
      </c>
      <c r="O15" s="276"/>
      <c r="P15" s="276"/>
      <c r="Q15" s="272"/>
      <c r="R15" s="274"/>
      <c r="S15" s="272"/>
      <c r="T15" s="274"/>
      <c r="U15" s="272"/>
      <c r="V15" s="274"/>
      <c r="W15" s="272"/>
      <c r="X15" s="274"/>
      <c r="Y15" s="276"/>
      <c r="Z15" s="280"/>
    </row>
    <row r="16" spans="1:26" ht="60" customHeight="1" x14ac:dyDescent="0.3">
      <c r="A16" s="268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128" t="s">
        <v>18</v>
      </c>
      <c r="R16" s="128" t="s">
        <v>19</v>
      </c>
      <c r="S16" s="128" t="s">
        <v>18</v>
      </c>
      <c r="T16" s="130" t="s">
        <v>19</v>
      </c>
      <c r="U16" s="128" t="s">
        <v>16</v>
      </c>
      <c r="V16" s="128" t="s">
        <v>17</v>
      </c>
      <c r="W16" s="128" t="s">
        <v>18</v>
      </c>
      <c r="X16" s="128" t="s">
        <v>19</v>
      </c>
      <c r="Y16" s="277"/>
      <c r="Z16" s="281"/>
    </row>
    <row r="17" spans="1:26" ht="18" customHeight="1" x14ac:dyDescent="0.3">
      <c r="A17" s="69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0">
        <v>11</v>
      </c>
      <c r="L17" s="70">
        <v>12</v>
      </c>
      <c r="M17" s="70">
        <v>13</v>
      </c>
      <c r="N17" s="70">
        <v>14</v>
      </c>
      <c r="O17" s="70">
        <v>15</v>
      </c>
      <c r="P17" s="70">
        <v>16</v>
      </c>
      <c r="Q17" s="70">
        <v>17</v>
      </c>
      <c r="R17" s="70">
        <v>18</v>
      </c>
      <c r="S17" s="70">
        <v>19</v>
      </c>
      <c r="T17" s="70">
        <v>20</v>
      </c>
      <c r="U17" s="70">
        <v>21</v>
      </c>
      <c r="V17" s="70">
        <v>22</v>
      </c>
      <c r="W17" s="70">
        <v>23</v>
      </c>
      <c r="X17" s="70">
        <v>24</v>
      </c>
      <c r="Y17" s="70">
        <v>25</v>
      </c>
      <c r="Z17" s="70">
        <v>26</v>
      </c>
    </row>
    <row r="18" spans="1:26" s="75" customFormat="1" ht="30" customHeight="1" x14ac:dyDescent="0.3">
      <c r="A18" s="71">
        <v>1</v>
      </c>
      <c r="B18" s="249" t="s">
        <v>100</v>
      </c>
      <c r="C18" s="106" t="s">
        <v>71</v>
      </c>
      <c r="D18" s="73" t="s">
        <v>21</v>
      </c>
      <c r="E18" s="74">
        <f>E19+E31+E61+E133+E84+E87+E89+E95+E98+E110+E135</f>
        <v>107</v>
      </c>
      <c r="F18" s="74">
        <f>F19+F31+F61+F133+F84+F87+F89+F95+F98+F110+F135</f>
        <v>107</v>
      </c>
      <c r="G18" s="249"/>
      <c r="H18" s="249" t="s">
        <v>44</v>
      </c>
      <c r="I18" s="74">
        <f>I19+I31+I61+I133+I84+I87+I89+I95+I98+I110+I135</f>
        <v>510693.20600000001</v>
      </c>
      <c r="J18" s="74">
        <f>J19+J31+J61+J133+J84+J87+J89+J95+J98+J110+J135</f>
        <v>510693.20600000001</v>
      </c>
      <c r="K18" s="74" t="s">
        <v>45</v>
      </c>
      <c r="L18" s="74" t="s">
        <v>45</v>
      </c>
      <c r="M18" s="74">
        <f>M19+M31+M61+M133+M84+M87+M89+M95+M98+M110+M135</f>
        <v>510693.20600000001</v>
      </c>
      <c r="N18" s="74"/>
      <c r="O18" s="74" t="s">
        <v>45</v>
      </c>
      <c r="P18" s="74" t="s">
        <v>45</v>
      </c>
      <c r="Q18" s="74" t="s">
        <v>45</v>
      </c>
      <c r="R18" s="74" t="s">
        <v>45</v>
      </c>
      <c r="S18" s="74" t="s">
        <v>45</v>
      </c>
      <c r="T18" s="74" t="s">
        <v>45</v>
      </c>
      <c r="U18" s="74" t="s">
        <v>45</v>
      </c>
      <c r="V18" s="74" t="s">
        <v>45</v>
      </c>
      <c r="W18" s="74" t="s">
        <v>45</v>
      </c>
      <c r="X18" s="74" t="s">
        <v>45</v>
      </c>
      <c r="Y18" s="258"/>
      <c r="Z18" s="258" t="s">
        <v>55</v>
      </c>
    </row>
    <row r="19" spans="1:26" s="75" customFormat="1" ht="30.75" customHeight="1" outlineLevel="1" x14ac:dyDescent="0.3">
      <c r="A19" s="71" t="s">
        <v>22</v>
      </c>
      <c r="B19" s="250"/>
      <c r="C19" s="106" t="s">
        <v>172</v>
      </c>
      <c r="D19" s="73" t="s">
        <v>21</v>
      </c>
      <c r="E19" s="76">
        <f>SUM(E20:E30)</f>
        <v>11</v>
      </c>
      <c r="F19" s="76">
        <f>SUM(F20:F30)</f>
        <v>11</v>
      </c>
      <c r="G19" s="250"/>
      <c r="H19" s="250"/>
      <c r="I19" s="76">
        <f>SUM(I20:I30)</f>
        <v>111175</v>
      </c>
      <c r="J19" s="76">
        <f>SUM(J20:J30)</f>
        <v>111175</v>
      </c>
      <c r="K19" s="74" t="s">
        <v>45</v>
      </c>
      <c r="L19" s="74" t="s">
        <v>45</v>
      </c>
      <c r="M19" s="76">
        <f>SUM(M20:M30)</f>
        <v>111175</v>
      </c>
      <c r="N19" s="74"/>
      <c r="O19" s="74" t="s">
        <v>45</v>
      </c>
      <c r="P19" s="74" t="s">
        <v>45</v>
      </c>
      <c r="Q19" s="74" t="s">
        <v>45</v>
      </c>
      <c r="R19" s="74" t="s">
        <v>45</v>
      </c>
      <c r="S19" s="74" t="s">
        <v>45</v>
      </c>
      <c r="T19" s="74" t="s">
        <v>45</v>
      </c>
      <c r="U19" s="74" t="s">
        <v>45</v>
      </c>
      <c r="V19" s="74" t="s">
        <v>45</v>
      </c>
      <c r="W19" s="74" t="s">
        <v>45</v>
      </c>
      <c r="X19" s="74" t="s">
        <v>45</v>
      </c>
      <c r="Y19" s="259"/>
      <c r="Z19" s="259"/>
    </row>
    <row r="20" spans="1:26" s="75" customFormat="1" ht="46.5" customHeight="1" outlineLevel="2" x14ac:dyDescent="0.3">
      <c r="A20" s="78" t="s">
        <v>25</v>
      </c>
      <c r="B20" s="250"/>
      <c r="C20" s="79" t="s">
        <v>173</v>
      </c>
      <c r="D20" s="80" t="s">
        <v>101</v>
      </c>
      <c r="E20" s="80">
        <v>1</v>
      </c>
      <c r="F20" s="80">
        <v>1</v>
      </c>
      <c r="G20" s="250"/>
      <c r="H20" s="250"/>
      <c r="I20" s="143">
        <v>9245</v>
      </c>
      <c r="J20" s="143">
        <v>9245</v>
      </c>
      <c r="K20" s="74" t="s">
        <v>45</v>
      </c>
      <c r="L20" s="74" t="s">
        <v>45</v>
      </c>
      <c r="M20" s="143">
        <v>9245</v>
      </c>
      <c r="N20" s="74"/>
      <c r="O20" s="74" t="s">
        <v>45</v>
      </c>
      <c r="P20" s="74" t="s">
        <v>45</v>
      </c>
      <c r="Q20" s="74" t="s">
        <v>45</v>
      </c>
      <c r="R20" s="74" t="s">
        <v>45</v>
      </c>
      <c r="S20" s="74" t="s">
        <v>45</v>
      </c>
      <c r="T20" s="74" t="s">
        <v>45</v>
      </c>
      <c r="U20" s="74" t="s">
        <v>45</v>
      </c>
      <c r="V20" s="74" t="s">
        <v>45</v>
      </c>
      <c r="W20" s="74" t="s">
        <v>45</v>
      </c>
      <c r="X20" s="74" t="s">
        <v>45</v>
      </c>
      <c r="Y20" s="259"/>
      <c r="Z20" s="259"/>
    </row>
    <row r="21" spans="1:26" s="75" customFormat="1" ht="75.75" customHeight="1" outlineLevel="2" x14ac:dyDescent="0.3">
      <c r="A21" s="78" t="s">
        <v>110</v>
      </c>
      <c r="B21" s="250"/>
      <c r="C21" s="82" t="s">
        <v>174</v>
      </c>
      <c r="D21" s="80" t="s">
        <v>101</v>
      </c>
      <c r="E21" s="80">
        <v>1</v>
      </c>
      <c r="F21" s="80">
        <v>1</v>
      </c>
      <c r="G21" s="250"/>
      <c r="H21" s="250"/>
      <c r="I21" s="143">
        <v>7895</v>
      </c>
      <c r="J21" s="143">
        <v>7895</v>
      </c>
      <c r="K21" s="74" t="s">
        <v>45</v>
      </c>
      <c r="L21" s="74" t="s">
        <v>45</v>
      </c>
      <c r="M21" s="143">
        <v>7895</v>
      </c>
      <c r="N21" s="74"/>
      <c r="O21" s="74" t="s">
        <v>45</v>
      </c>
      <c r="P21" s="74" t="s">
        <v>45</v>
      </c>
      <c r="Q21" s="74" t="s">
        <v>45</v>
      </c>
      <c r="R21" s="74" t="s">
        <v>45</v>
      </c>
      <c r="S21" s="74" t="s">
        <v>45</v>
      </c>
      <c r="T21" s="74" t="s">
        <v>45</v>
      </c>
      <c r="U21" s="74" t="s">
        <v>45</v>
      </c>
      <c r="V21" s="74" t="s">
        <v>45</v>
      </c>
      <c r="W21" s="74" t="s">
        <v>45</v>
      </c>
      <c r="X21" s="74" t="s">
        <v>45</v>
      </c>
      <c r="Y21" s="259"/>
      <c r="Z21" s="259"/>
    </row>
    <row r="22" spans="1:26" s="75" customFormat="1" ht="49.5" customHeight="1" outlineLevel="2" x14ac:dyDescent="0.3">
      <c r="A22" s="78" t="s">
        <v>111</v>
      </c>
      <c r="B22" s="250"/>
      <c r="C22" s="79" t="s">
        <v>175</v>
      </c>
      <c r="D22" s="80" t="s">
        <v>101</v>
      </c>
      <c r="E22" s="80">
        <v>1</v>
      </c>
      <c r="F22" s="80">
        <v>1</v>
      </c>
      <c r="G22" s="250"/>
      <c r="H22" s="250"/>
      <c r="I22" s="143">
        <v>9245</v>
      </c>
      <c r="J22" s="143">
        <v>9245</v>
      </c>
      <c r="K22" s="74" t="s">
        <v>45</v>
      </c>
      <c r="L22" s="74" t="s">
        <v>45</v>
      </c>
      <c r="M22" s="143">
        <v>9245</v>
      </c>
      <c r="N22" s="74"/>
      <c r="O22" s="74" t="s">
        <v>45</v>
      </c>
      <c r="P22" s="74" t="s">
        <v>45</v>
      </c>
      <c r="Q22" s="74" t="s">
        <v>45</v>
      </c>
      <c r="R22" s="74" t="s">
        <v>45</v>
      </c>
      <c r="S22" s="74" t="s">
        <v>45</v>
      </c>
      <c r="T22" s="74" t="s">
        <v>45</v>
      </c>
      <c r="U22" s="74" t="s">
        <v>45</v>
      </c>
      <c r="V22" s="74" t="s">
        <v>45</v>
      </c>
      <c r="W22" s="74" t="s">
        <v>45</v>
      </c>
      <c r="X22" s="74" t="s">
        <v>45</v>
      </c>
      <c r="Y22" s="259"/>
      <c r="Z22" s="259"/>
    </row>
    <row r="23" spans="1:26" s="75" customFormat="1" ht="67.5" customHeight="1" outlineLevel="2" x14ac:dyDescent="0.3">
      <c r="A23" s="78" t="s">
        <v>112</v>
      </c>
      <c r="B23" s="250"/>
      <c r="C23" s="79" t="s">
        <v>176</v>
      </c>
      <c r="D23" s="80" t="s">
        <v>101</v>
      </c>
      <c r="E23" s="80">
        <v>1</v>
      </c>
      <c r="F23" s="80">
        <v>1</v>
      </c>
      <c r="G23" s="250"/>
      <c r="H23" s="250"/>
      <c r="I23" s="143">
        <v>23095</v>
      </c>
      <c r="J23" s="143">
        <v>23095</v>
      </c>
      <c r="K23" s="74" t="s">
        <v>45</v>
      </c>
      <c r="L23" s="74" t="s">
        <v>45</v>
      </c>
      <c r="M23" s="143">
        <v>23095</v>
      </c>
      <c r="N23" s="74"/>
      <c r="O23" s="74" t="s">
        <v>45</v>
      </c>
      <c r="P23" s="74" t="s">
        <v>45</v>
      </c>
      <c r="Q23" s="74" t="s">
        <v>45</v>
      </c>
      <c r="R23" s="74" t="s">
        <v>45</v>
      </c>
      <c r="S23" s="74" t="s">
        <v>45</v>
      </c>
      <c r="T23" s="74" t="s">
        <v>45</v>
      </c>
      <c r="U23" s="74" t="s">
        <v>45</v>
      </c>
      <c r="V23" s="74" t="s">
        <v>45</v>
      </c>
      <c r="W23" s="74" t="s">
        <v>45</v>
      </c>
      <c r="X23" s="74" t="s">
        <v>45</v>
      </c>
      <c r="Y23" s="259"/>
      <c r="Z23" s="259"/>
    </row>
    <row r="24" spans="1:26" s="75" customFormat="1" ht="48" customHeight="1" outlineLevel="2" x14ac:dyDescent="0.3">
      <c r="A24" s="78" t="s">
        <v>113</v>
      </c>
      <c r="B24" s="250"/>
      <c r="C24" s="79" t="s">
        <v>177</v>
      </c>
      <c r="D24" s="80" t="s">
        <v>101</v>
      </c>
      <c r="E24" s="80">
        <v>1</v>
      </c>
      <c r="F24" s="80">
        <v>1</v>
      </c>
      <c r="G24" s="250"/>
      <c r="H24" s="250"/>
      <c r="I24" s="143">
        <v>14595</v>
      </c>
      <c r="J24" s="143">
        <v>14595</v>
      </c>
      <c r="K24" s="74" t="s">
        <v>45</v>
      </c>
      <c r="L24" s="74" t="s">
        <v>45</v>
      </c>
      <c r="M24" s="143">
        <v>14595</v>
      </c>
      <c r="N24" s="74"/>
      <c r="O24" s="74" t="s">
        <v>45</v>
      </c>
      <c r="P24" s="74" t="s">
        <v>45</v>
      </c>
      <c r="Q24" s="74" t="s">
        <v>45</v>
      </c>
      <c r="R24" s="74" t="s">
        <v>45</v>
      </c>
      <c r="S24" s="74" t="s">
        <v>45</v>
      </c>
      <c r="T24" s="74" t="s">
        <v>45</v>
      </c>
      <c r="U24" s="74" t="s">
        <v>45</v>
      </c>
      <c r="V24" s="74" t="s">
        <v>45</v>
      </c>
      <c r="W24" s="74" t="s">
        <v>45</v>
      </c>
      <c r="X24" s="74" t="s">
        <v>45</v>
      </c>
      <c r="Y24" s="259"/>
      <c r="Z24" s="259"/>
    </row>
    <row r="25" spans="1:26" s="75" customFormat="1" ht="48" customHeight="1" outlineLevel="2" x14ac:dyDescent="0.3">
      <c r="A25" s="78" t="s">
        <v>290</v>
      </c>
      <c r="B25" s="250"/>
      <c r="C25" s="79" t="s">
        <v>178</v>
      </c>
      <c r="D25" s="80" t="s">
        <v>101</v>
      </c>
      <c r="E25" s="80">
        <v>1</v>
      </c>
      <c r="F25" s="80">
        <v>1</v>
      </c>
      <c r="G25" s="250"/>
      <c r="H25" s="250"/>
      <c r="I25" s="143">
        <v>8715</v>
      </c>
      <c r="J25" s="143">
        <v>8715</v>
      </c>
      <c r="K25" s="74" t="s">
        <v>45</v>
      </c>
      <c r="L25" s="74" t="s">
        <v>45</v>
      </c>
      <c r="M25" s="143">
        <v>8715</v>
      </c>
      <c r="N25" s="74"/>
      <c r="O25" s="74" t="s">
        <v>45</v>
      </c>
      <c r="P25" s="74" t="s">
        <v>45</v>
      </c>
      <c r="Q25" s="74" t="s">
        <v>45</v>
      </c>
      <c r="R25" s="74" t="s">
        <v>45</v>
      </c>
      <c r="S25" s="74" t="s">
        <v>45</v>
      </c>
      <c r="T25" s="74" t="s">
        <v>45</v>
      </c>
      <c r="U25" s="74" t="s">
        <v>45</v>
      </c>
      <c r="V25" s="74" t="s">
        <v>45</v>
      </c>
      <c r="W25" s="74" t="s">
        <v>45</v>
      </c>
      <c r="X25" s="74" t="s">
        <v>45</v>
      </c>
      <c r="Y25" s="259"/>
      <c r="Z25" s="259"/>
    </row>
    <row r="26" spans="1:26" s="75" customFormat="1" ht="48" customHeight="1" outlineLevel="2" x14ac:dyDescent="0.3">
      <c r="A26" s="78" t="s">
        <v>291</v>
      </c>
      <c r="B26" s="250"/>
      <c r="C26" s="79" t="s">
        <v>179</v>
      </c>
      <c r="D26" s="80" t="s">
        <v>101</v>
      </c>
      <c r="E26" s="80">
        <v>1</v>
      </c>
      <c r="F26" s="80">
        <v>1</v>
      </c>
      <c r="G26" s="250"/>
      <c r="H26" s="250"/>
      <c r="I26" s="143">
        <v>18305</v>
      </c>
      <c r="J26" s="143">
        <v>18305</v>
      </c>
      <c r="K26" s="74" t="s">
        <v>45</v>
      </c>
      <c r="L26" s="74" t="s">
        <v>45</v>
      </c>
      <c r="M26" s="143">
        <v>18305</v>
      </c>
      <c r="N26" s="74"/>
      <c r="O26" s="74" t="s">
        <v>45</v>
      </c>
      <c r="P26" s="74" t="s">
        <v>45</v>
      </c>
      <c r="Q26" s="74" t="s">
        <v>45</v>
      </c>
      <c r="R26" s="74" t="s">
        <v>45</v>
      </c>
      <c r="S26" s="74" t="s">
        <v>45</v>
      </c>
      <c r="T26" s="74" t="s">
        <v>45</v>
      </c>
      <c r="U26" s="74" t="s">
        <v>45</v>
      </c>
      <c r="V26" s="74" t="s">
        <v>45</v>
      </c>
      <c r="W26" s="74" t="s">
        <v>45</v>
      </c>
      <c r="X26" s="74" t="s">
        <v>45</v>
      </c>
      <c r="Y26" s="259"/>
      <c r="Z26" s="259"/>
    </row>
    <row r="27" spans="1:26" s="75" customFormat="1" ht="48" customHeight="1" outlineLevel="2" x14ac:dyDescent="0.3">
      <c r="A27" s="78" t="s">
        <v>292</v>
      </c>
      <c r="B27" s="250"/>
      <c r="C27" s="79" t="s">
        <v>180</v>
      </c>
      <c r="D27" s="80" t="s">
        <v>101</v>
      </c>
      <c r="E27" s="80">
        <v>1</v>
      </c>
      <c r="F27" s="80">
        <v>1</v>
      </c>
      <c r="G27" s="250"/>
      <c r="H27" s="250"/>
      <c r="I27" s="143">
        <v>6245</v>
      </c>
      <c r="J27" s="143">
        <v>6245</v>
      </c>
      <c r="K27" s="74" t="s">
        <v>45</v>
      </c>
      <c r="L27" s="74" t="s">
        <v>45</v>
      </c>
      <c r="M27" s="143">
        <v>6245</v>
      </c>
      <c r="N27" s="74"/>
      <c r="O27" s="74" t="s">
        <v>45</v>
      </c>
      <c r="P27" s="74" t="s">
        <v>45</v>
      </c>
      <c r="Q27" s="74" t="s">
        <v>45</v>
      </c>
      <c r="R27" s="74" t="s">
        <v>45</v>
      </c>
      <c r="S27" s="74" t="s">
        <v>45</v>
      </c>
      <c r="T27" s="74" t="s">
        <v>45</v>
      </c>
      <c r="U27" s="74" t="s">
        <v>45</v>
      </c>
      <c r="V27" s="74" t="s">
        <v>45</v>
      </c>
      <c r="W27" s="74" t="s">
        <v>45</v>
      </c>
      <c r="X27" s="74" t="s">
        <v>45</v>
      </c>
      <c r="Y27" s="259"/>
      <c r="Z27" s="259"/>
    </row>
    <row r="28" spans="1:26" s="75" customFormat="1" ht="48" customHeight="1" outlineLevel="2" x14ac:dyDescent="0.3">
      <c r="A28" s="78" t="s">
        <v>293</v>
      </c>
      <c r="B28" s="250"/>
      <c r="C28" s="79" t="s">
        <v>181</v>
      </c>
      <c r="D28" s="80" t="s">
        <v>101</v>
      </c>
      <c r="E28" s="80">
        <v>1</v>
      </c>
      <c r="F28" s="80">
        <v>1</v>
      </c>
      <c r="G28" s="250"/>
      <c r="H28" s="250"/>
      <c r="I28" s="143">
        <v>6245</v>
      </c>
      <c r="J28" s="143">
        <v>6245</v>
      </c>
      <c r="K28" s="74" t="s">
        <v>45</v>
      </c>
      <c r="L28" s="74" t="s">
        <v>45</v>
      </c>
      <c r="M28" s="143">
        <v>6245</v>
      </c>
      <c r="N28" s="74"/>
      <c r="O28" s="74" t="s">
        <v>45</v>
      </c>
      <c r="P28" s="74" t="s">
        <v>45</v>
      </c>
      <c r="Q28" s="74" t="s">
        <v>45</v>
      </c>
      <c r="R28" s="74" t="s">
        <v>45</v>
      </c>
      <c r="S28" s="74" t="s">
        <v>45</v>
      </c>
      <c r="T28" s="74" t="s">
        <v>45</v>
      </c>
      <c r="U28" s="74" t="s">
        <v>45</v>
      </c>
      <c r="V28" s="74" t="s">
        <v>45</v>
      </c>
      <c r="W28" s="74" t="s">
        <v>45</v>
      </c>
      <c r="X28" s="74" t="s">
        <v>45</v>
      </c>
      <c r="Y28" s="259"/>
      <c r="Z28" s="259"/>
    </row>
    <row r="29" spans="1:26" s="75" customFormat="1" ht="48" customHeight="1" outlineLevel="2" x14ac:dyDescent="0.3">
      <c r="A29" s="78" t="s">
        <v>294</v>
      </c>
      <c r="B29" s="250"/>
      <c r="C29" s="79" t="s">
        <v>182</v>
      </c>
      <c r="D29" s="80" t="s">
        <v>101</v>
      </c>
      <c r="E29" s="80">
        <v>1</v>
      </c>
      <c r="F29" s="80">
        <v>1</v>
      </c>
      <c r="G29" s="250"/>
      <c r="H29" s="250"/>
      <c r="I29" s="143">
        <v>6245</v>
      </c>
      <c r="J29" s="143">
        <v>6245</v>
      </c>
      <c r="K29" s="74" t="s">
        <v>45</v>
      </c>
      <c r="L29" s="74" t="s">
        <v>45</v>
      </c>
      <c r="M29" s="143">
        <v>6245</v>
      </c>
      <c r="N29" s="74"/>
      <c r="O29" s="74" t="s">
        <v>45</v>
      </c>
      <c r="P29" s="74" t="s">
        <v>45</v>
      </c>
      <c r="Q29" s="74" t="s">
        <v>45</v>
      </c>
      <c r="R29" s="74" t="s">
        <v>45</v>
      </c>
      <c r="S29" s="74" t="s">
        <v>45</v>
      </c>
      <c r="T29" s="74" t="s">
        <v>45</v>
      </c>
      <c r="U29" s="74" t="s">
        <v>45</v>
      </c>
      <c r="V29" s="74" t="s">
        <v>45</v>
      </c>
      <c r="W29" s="74" t="s">
        <v>45</v>
      </c>
      <c r="X29" s="74" t="s">
        <v>45</v>
      </c>
      <c r="Y29" s="259"/>
      <c r="Z29" s="259"/>
    </row>
    <row r="30" spans="1:26" s="75" customFormat="1" ht="48" customHeight="1" outlineLevel="2" x14ac:dyDescent="0.3">
      <c r="A30" s="78" t="s">
        <v>295</v>
      </c>
      <c r="B30" s="250"/>
      <c r="C30" s="79" t="s">
        <v>183</v>
      </c>
      <c r="D30" s="80" t="s">
        <v>101</v>
      </c>
      <c r="E30" s="80">
        <v>1</v>
      </c>
      <c r="F30" s="80">
        <v>1</v>
      </c>
      <c r="G30" s="250"/>
      <c r="H30" s="250"/>
      <c r="I30" s="143">
        <v>1345</v>
      </c>
      <c r="J30" s="143">
        <v>1345</v>
      </c>
      <c r="K30" s="74" t="s">
        <v>45</v>
      </c>
      <c r="L30" s="74" t="s">
        <v>45</v>
      </c>
      <c r="M30" s="143">
        <v>1345</v>
      </c>
      <c r="N30" s="74"/>
      <c r="O30" s="74" t="s">
        <v>45</v>
      </c>
      <c r="P30" s="74" t="s">
        <v>45</v>
      </c>
      <c r="Q30" s="74" t="s">
        <v>45</v>
      </c>
      <c r="R30" s="74" t="s">
        <v>45</v>
      </c>
      <c r="S30" s="74" t="s">
        <v>45</v>
      </c>
      <c r="T30" s="74" t="s">
        <v>45</v>
      </c>
      <c r="U30" s="74" t="s">
        <v>45</v>
      </c>
      <c r="V30" s="74" t="s">
        <v>45</v>
      </c>
      <c r="W30" s="74" t="s">
        <v>45</v>
      </c>
      <c r="X30" s="74" t="s">
        <v>45</v>
      </c>
      <c r="Y30" s="259"/>
      <c r="Z30" s="259"/>
    </row>
    <row r="31" spans="1:26" s="75" customFormat="1" ht="44.25" customHeight="1" outlineLevel="1" x14ac:dyDescent="0.3">
      <c r="A31" s="71" t="s">
        <v>26</v>
      </c>
      <c r="B31" s="250"/>
      <c r="C31" s="106" t="s">
        <v>184</v>
      </c>
      <c r="D31" s="84" t="s">
        <v>101</v>
      </c>
      <c r="E31" s="84">
        <f>SUM(E32:E60)</f>
        <v>29</v>
      </c>
      <c r="F31" s="84">
        <f>SUM(F32:F60)</f>
        <v>29</v>
      </c>
      <c r="G31" s="250"/>
      <c r="H31" s="250"/>
      <c r="I31" s="76">
        <f>SUM(I32:I60)</f>
        <v>184898</v>
      </c>
      <c r="J31" s="76">
        <f>SUM(J32:J60)</f>
        <v>184898</v>
      </c>
      <c r="K31" s="74" t="s">
        <v>45</v>
      </c>
      <c r="L31" s="74" t="s">
        <v>45</v>
      </c>
      <c r="M31" s="76">
        <f>SUM(M32:M60)</f>
        <v>184898</v>
      </c>
      <c r="N31" s="74"/>
      <c r="O31" s="74" t="s">
        <v>45</v>
      </c>
      <c r="P31" s="74" t="s">
        <v>45</v>
      </c>
      <c r="Q31" s="74" t="s">
        <v>45</v>
      </c>
      <c r="R31" s="74" t="s">
        <v>45</v>
      </c>
      <c r="S31" s="74" t="s">
        <v>45</v>
      </c>
      <c r="T31" s="74" t="s">
        <v>45</v>
      </c>
      <c r="U31" s="74" t="s">
        <v>45</v>
      </c>
      <c r="V31" s="74" t="s">
        <v>45</v>
      </c>
      <c r="W31" s="74" t="s">
        <v>45</v>
      </c>
      <c r="X31" s="74" t="s">
        <v>45</v>
      </c>
      <c r="Y31" s="259"/>
      <c r="Z31" s="259"/>
    </row>
    <row r="32" spans="1:26" s="75" customFormat="1" ht="39.75" customHeight="1" outlineLevel="2" x14ac:dyDescent="0.3">
      <c r="A32" s="78" t="s">
        <v>72</v>
      </c>
      <c r="B32" s="250"/>
      <c r="C32" s="79" t="s">
        <v>185</v>
      </c>
      <c r="D32" s="80" t="s">
        <v>101</v>
      </c>
      <c r="E32" s="80">
        <v>1</v>
      </c>
      <c r="F32" s="80">
        <v>1</v>
      </c>
      <c r="G32" s="250"/>
      <c r="H32" s="250"/>
      <c r="I32" s="143">
        <v>5738</v>
      </c>
      <c r="J32" s="143">
        <v>5738</v>
      </c>
      <c r="K32" s="74" t="s">
        <v>45</v>
      </c>
      <c r="L32" s="74" t="s">
        <v>45</v>
      </c>
      <c r="M32" s="143">
        <v>5738</v>
      </c>
      <c r="N32" s="74"/>
      <c r="O32" s="74" t="s">
        <v>45</v>
      </c>
      <c r="P32" s="74" t="s">
        <v>45</v>
      </c>
      <c r="Q32" s="74" t="s">
        <v>45</v>
      </c>
      <c r="R32" s="74" t="s">
        <v>45</v>
      </c>
      <c r="S32" s="74" t="s">
        <v>45</v>
      </c>
      <c r="T32" s="74" t="s">
        <v>45</v>
      </c>
      <c r="U32" s="74" t="s">
        <v>45</v>
      </c>
      <c r="V32" s="74" t="s">
        <v>45</v>
      </c>
      <c r="W32" s="74" t="s">
        <v>45</v>
      </c>
      <c r="X32" s="74" t="s">
        <v>45</v>
      </c>
      <c r="Y32" s="259"/>
      <c r="Z32" s="259"/>
    </row>
    <row r="33" spans="1:26" s="75" customFormat="1" ht="39.75" customHeight="1" outlineLevel="2" x14ac:dyDescent="0.3">
      <c r="A33" s="78" t="s">
        <v>296</v>
      </c>
      <c r="B33" s="250"/>
      <c r="C33" s="79" t="s">
        <v>186</v>
      </c>
      <c r="D33" s="80" t="s">
        <v>101</v>
      </c>
      <c r="E33" s="80">
        <v>1</v>
      </c>
      <c r="F33" s="80">
        <v>1</v>
      </c>
      <c r="G33" s="250"/>
      <c r="H33" s="250"/>
      <c r="I33" s="143">
        <v>4878</v>
      </c>
      <c r="J33" s="143">
        <v>4878</v>
      </c>
      <c r="K33" s="74" t="s">
        <v>45</v>
      </c>
      <c r="L33" s="74" t="s">
        <v>45</v>
      </c>
      <c r="M33" s="143">
        <v>4878</v>
      </c>
      <c r="N33" s="74"/>
      <c r="O33" s="74" t="s">
        <v>45</v>
      </c>
      <c r="P33" s="74" t="s">
        <v>45</v>
      </c>
      <c r="Q33" s="74" t="s">
        <v>45</v>
      </c>
      <c r="R33" s="74" t="s">
        <v>45</v>
      </c>
      <c r="S33" s="74" t="s">
        <v>45</v>
      </c>
      <c r="T33" s="74" t="s">
        <v>45</v>
      </c>
      <c r="U33" s="74" t="s">
        <v>45</v>
      </c>
      <c r="V33" s="74" t="s">
        <v>45</v>
      </c>
      <c r="W33" s="74" t="s">
        <v>45</v>
      </c>
      <c r="X33" s="74" t="s">
        <v>45</v>
      </c>
      <c r="Y33" s="259"/>
      <c r="Z33" s="259"/>
    </row>
    <row r="34" spans="1:26" s="75" customFormat="1" ht="39.75" customHeight="1" outlineLevel="2" x14ac:dyDescent="0.3">
      <c r="A34" s="78" t="s">
        <v>297</v>
      </c>
      <c r="B34" s="250"/>
      <c r="C34" s="79" t="s">
        <v>187</v>
      </c>
      <c r="D34" s="80" t="s">
        <v>101</v>
      </c>
      <c r="E34" s="80">
        <v>1</v>
      </c>
      <c r="F34" s="80">
        <v>1</v>
      </c>
      <c r="G34" s="250"/>
      <c r="H34" s="250"/>
      <c r="I34" s="143">
        <v>4788</v>
      </c>
      <c r="J34" s="143">
        <v>4788</v>
      </c>
      <c r="K34" s="74" t="s">
        <v>45</v>
      </c>
      <c r="L34" s="74" t="s">
        <v>45</v>
      </c>
      <c r="M34" s="143">
        <v>4788</v>
      </c>
      <c r="N34" s="74"/>
      <c r="O34" s="74" t="s">
        <v>45</v>
      </c>
      <c r="P34" s="74" t="s">
        <v>45</v>
      </c>
      <c r="Q34" s="74" t="s">
        <v>45</v>
      </c>
      <c r="R34" s="74" t="s">
        <v>45</v>
      </c>
      <c r="S34" s="74" t="s">
        <v>45</v>
      </c>
      <c r="T34" s="74" t="s">
        <v>45</v>
      </c>
      <c r="U34" s="74" t="s">
        <v>45</v>
      </c>
      <c r="V34" s="74" t="s">
        <v>45</v>
      </c>
      <c r="W34" s="74" t="s">
        <v>45</v>
      </c>
      <c r="X34" s="74" t="s">
        <v>45</v>
      </c>
      <c r="Y34" s="259"/>
      <c r="Z34" s="259"/>
    </row>
    <row r="35" spans="1:26" s="75" customFormat="1" ht="39.75" customHeight="1" outlineLevel="2" x14ac:dyDescent="0.3">
      <c r="A35" s="78" t="s">
        <v>298</v>
      </c>
      <c r="B35" s="250"/>
      <c r="C35" s="79" t="s">
        <v>188</v>
      </c>
      <c r="D35" s="80" t="s">
        <v>101</v>
      </c>
      <c r="E35" s="80">
        <v>1</v>
      </c>
      <c r="F35" s="80">
        <v>1</v>
      </c>
      <c r="G35" s="250"/>
      <c r="H35" s="250"/>
      <c r="I35" s="143">
        <v>6698</v>
      </c>
      <c r="J35" s="143">
        <v>6698</v>
      </c>
      <c r="K35" s="74" t="s">
        <v>45</v>
      </c>
      <c r="L35" s="74" t="s">
        <v>45</v>
      </c>
      <c r="M35" s="143">
        <v>6698</v>
      </c>
      <c r="N35" s="74"/>
      <c r="O35" s="74" t="s">
        <v>45</v>
      </c>
      <c r="P35" s="74" t="s">
        <v>45</v>
      </c>
      <c r="Q35" s="74" t="s">
        <v>45</v>
      </c>
      <c r="R35" s="74" t="s">
        <v>45</v>
      </c>
      <c r="S35" s="74" t="s">
        <v>45</v>
      </c>
      <c r="T35" s="74" t="s">
        <v>45</v>
      </c>
      <c r="U35" s="74" t="s">
        <v>45</v>
      </c>
      <c r="V35" s="74" t="s">
        <v>45</v>
      </c>
      <c r="W35" s="74" t="s">
        <v>45</v>
      </c>
      <c r="X35" s="74" t="s">
        <v>45</v>
      </c>
      <c r="Y35" s="259"/>
      <c r="Z35" s="259"/>
    </row>
    <row r="36" spans="1:26" s="75" customFormat="1" ht="39.75" customHeight="1" outlineLevel="2" x14ac:dyDescent="0.3">
      <c r="A36" s="78" t="s">
        <v>299</v>
      </c>
      <c r="B36" s="250"/>
      <c r="C36" s="79" t="s">
        <v>189</v>
      </c>
      <c r="D36" s="80" t="s">
        <v>101</v>
      </c>
      <c r="E36" s="80">
        <v>1</v>
      </c>
      <c r="F36" s="80">
        <v>1</v>
      </c>
      <c r="G36" s="250"/>
      <c r="H36" s="250"/>
      <c r="I36" s="143">
        <v>6398</v>
      </c>
      <c r="J36" s="143">
        <v>6398</v>
      </c>
      <c r="K36" s="74" t="s">
        <v>45</v>
      </c>
      <c r="L36" s="74" t="s">
        <v>45</v>
      </c>
      <c r="M36" s="143">
        <v>6398</v>
      </c>
      <c r="N36" s="74"/>
      <c r="O36" s="74" t="s">
        <v>45</v>
      </c>
      <c r="P36" s="74" t="s">
        <v>45</v>
      </c>
      <c r="Q36" s="74" t="s">
        <v>45</v>
      </c>
      <c r="R36" s="74" t="s">
        <v>45</v>
      </c>
      <c r="S36" s="74" t="s">
        <v>45</v>
      </c>
      <c r="T36" s="74" t="s">
        <v>45</v>
      </c>
      <c r="U36" s="74" t="s">
        <v>45</v>
      </c>
      <c r="V36" s="74" t="s">
        <v>45</v>
      </c>
      <c r="W36" s="74" t="s">
        <v>45</v>
      </c>
      <c r="X36" s="74" t="s">
        <v>45</v>
      </c>
      <c r="Y36" s="259"/>
      <c r="Z36" s="259"/>
    </row>
    <row r="37" spans="1:26" s="75" customFormat="1" ht="39.75" customHeight="1" outlineLevel="2" x14ac:dyDescent="0.3">
      <c r="A37" s="78" t="s">
        <v>300</v>
      </c>
      <c r="B37" s="250"/>
      <c r="C37" s="79" t="s">
        <v>190</v>
      </c>
      <c r="D37" s="80" t="s">
        <v>101</v>
      </c>
      <c r="E37" s="80">
        <v>1</v>
      </c>
      <c r="F37" s="80">
        <v>1</v>
      </c>
      <c r="G37" s="250"/>
      <c r="H37" s="250"/>
      <c r="I37" s="143">
        <v>8128</v>
      </c>
      <c r="J37" s="143">
        <v>8128</v>
      </c>
      <c r="K37" s="74" t="s">
        <v>45</v>
      </c>
      <c r="L37" s="74" t="s">
        <v>45</v>
      </c>
      <c r="M37" s="143">
        <v>8128</v>
      </c>
      <c r="N37" s="74"/>
      <c r="O37" s="74" t="s">
        <v>45</v>
      </c>
      <c r="P37" s="74" t="s">
        <v>45</v>
      </c>
      <c r="Q37" s="74" t="s">
        <v>45</v>
      </c>
      <c r="R37" s="74" t="s">
        <v>45</v>
      </c>
      <c r="S37" s="74" t="s">
        <v>45</v>
      </c>
      <c r="T37" s="74" t="s">
        <v>45</v>
      </c>
      <c r="U37" s="74" t="s">
        <v>45</v>
      </c>
      <c r="V37" s="74" t="s">
        <v>45</v>
      </c>
      <c r="W37" s="74" t="s">
        <v>45</v>
      </c>
      <c r="X37" s="74" t="s">
        <v>45</v>
      </c>
      <c r="Y37" s="259"/>
      <c r="Z37" s="259"/>
    </row>
    <row r="38" spans="1:26" s="75" customFormat="1" ht="39.75" customHeight="1" outlineLevel="2" x14ac:dyDescent="0.3">
      <c r="A38" s="78" t="s">
        <v>301</v>
      </c>
      <c r="B38" s="250"/>
      <c r="C38" s="79" t="s">
        <v>191</v>
      </c>
      <c r="D38" s="80" t="s">
        <v>101</v>
      </c>
      <c r="E38" s="80">
        <v>1</v>
      </c>
      <c r="F38" s="80">
        <v>1</v>
      </c>
      <c r="G38" s="250"/>
      <c r="H38" s="250"/>
      <c r="I38" s="143">
        <v>6668</v>
      </c>
      <c r="J38" s="143">
        <v>6668</v>
      </c>
      <c r="K38" s="74" t="s">
        <v>45</v>
      </c>
      <c r="L38" s="74" t="s">
        <v>45</v>
      </c>
      <c r="M38" s="143">
        <v>6668</v>
      </c>
      <c r="N38" s="74"/>
      <c r="O38" s="74" t="s">
        <v>45</v>
      </c>
      <c r="P38" s="74" t="s">
        <v>45</v>
      </c>
      <c r="Q38" s="74" t="s">
        <v>45</v>
      </c>
      <c r="R38" s="74" t="s">
        <v>45</v>
      </c>
      <c r="S38" s="74" t="s">
        <v>45</v>
      </c>
      <c r="T38" s="74" t="s">
        <v>45</v>
      </c>
      <c r="U38" s="74" t="s">
        <v>45</v>
      </c>
      <c r="V38" s="74" t="s">
        <v>45</v>
      </c>
      <c r="W38" s="74" t="s">
        <v>45</v>
      </c>
      <c r="X38" s="74" t="s">
        <v>45</v>
      </c>
      <c r="Y38" s="259"/>
      <c r="Z38" s="259"/>
    </row>
    <row r="39" spans="1:26" s="75" customFormat="1" ht="39.75" customHeight="1" outlineLevel="2" x14ac:dyDescent="0.3">
      <c r="A39" s="78" t="s">
        <v>302</v>
      </c>
      <c r="B39" s="250"/>
      <c r="C39" s="79" t="s">
        <v>192</v>
      </c>
      <c r="D39" s="80" t="s">
        <v>101</v>
      </c>
      <c r="E39" s="80">
        <v>1</v>
      </c>
      <c r="F39" s="80">
        <v>1</v>
      </c>
      <c r="G39" s="250"/>
      <c r="H39" s="250"/>
      <c r="I39" s="143">
        <v>11598</v>
      </c>
      <c r="J39" s="143">
        <v>11598</v>
      </c>
      <c r="K39" s="74" t="s">
        <v>45</v>
      </c>
      <c r="L39" s="74" t="s">
        <v>45</v>
      </c>
      <c r="M39" s="143">
        <v>11598</v>
      </c>
      <c r="N39" s="74"/>
      <c r="O39" s="74" t="s">
        <v>45</v>
      </c>
      <c r="P39" s="74" t="s">
        <v>45</v>
      </c>
      <c r="Q39" s="74" t="s">
        <v>45</v>
      </c>
      <c r="R39" s="74" t="s">
        <v>45</v>
      </c>
      <c r="S39" s="74" t="s">
        <v>45</v>
      </c>
      <c r="T39" s="74" t="s">
        <v>45</v>
      </c>
      <c r="U39" s="74" t="s">
        <v>45</v>
      </c>
      <c r="V39" s="74" t="s">
        <v>45</v>
      </c>
      <c r="W39" s="74" t="s">
        <v>45</v>
      </c>
      <c r="X39" s="74" t="s">
        <v>45</v>
      </c>
      <c r="Y39" s="259"/>
      <c r="Z39" s="259"/>
    </row>
    <row r="40" spans="1:26" s="75" customFormat="1" ht="39.75" customHeight="1" outlineLevel="2" x14ac:dyDescent="0.3">
      <c r="A40" s="78" t="s">
        <v>303</v>
      </c>
      <c r="B40" s="250"/>
      <c r="C40" s="79" t="s">
        <v>193</v>
      </c>
      <c r="D40" s="80" t="s">
        <v>101</v>
      </c>
      <c r="E40" s="80">
        <v>1</v>
      </c>
      <c r="F40" s="80">
        <v>1</v>
      </c>
      <c r="G40" s="250"/>
      <c r="H40" s="250"/>
      <c r="I40" s="143">
        <v>5828</v>
      </c>
      <c r="J40" s="143">
        <v>5828</v>
      </c>
      <c r="K40" s="74" t="s">
        <v>45</v>
      </c>
      <c r="L40" s="74" t="s">
        <v>45</v>
      </c>
      <c r="M40" s="143">
        <v>5828</v>
      </c>
      <c r="N40" s="74"/>
      <c r="O40" s="74" t="s">
        <v>45</v>
      </c>
      <c r="P40" s="74" t="s">
        <v>45</v>
      </c>
      <c r="Q40" s="74" t="s">
        <v>45</v>
      </c>
      <c r="R40" s="74" t="s">
        <v>45</v>
      </c>
      <c r="S40" s="74" t="s">
        <v>45</v>
      </c>
      <c r="T40" s="74" t="s">
        <v>45</v>
      </c>
      <c r="U40" s="74" t="s">
        <v>45</v>
      </c>
      <c r="V40" s="74" t="s">
        <v>45</v>
      </c>
      <c r="W40" s="74" t="s">
        <v>45</v>
      </c>
      <c r="X40" s="74" t="s">
        <v>45</v>
      </c>
      <c r="Y40" s="259"/>
      <c r="Z40" s="259"/>
    </row>
    <row r="41" spans="1:26" s="75" customFormat="1" ht="39.75" customHeight="1" outlineLevel="2" x14ac:dyDescent="0.3">
      <c r="A41" s="78" t="s">
        <v>304</v>
      </c>
      <c r="B41" s="250"/>
      <c r="C41" s="79" t="s">
        <v>194</v>
      </c>
      <c r="D41" s="80" t="s">
        <v>101</v>
      </c>
      <c r="E41" s="80">
        <v>1</v>
      </c>
      <c r="F41" s="80">
        <v>1</v>
      </c>
      <c r="G41" s="250"/>
      <c r="H41" s="250"/>
      <c r="I41" s="143">
        <v>5978</v>
      </c>
      <c r="J41" s="143">
        <v>5978</v>
      </c>
      <c r="K41" s="74" t="s">
        <v>45</v>
      </c>
      <c r="L41" s="74" t="s">
        <v>45</v>
      </c>
      <c r="M41" s="143">
        <v>5978</v>
      </c>
      <c r="N41" s="74"/>
      <c r="O41" s="74" t="s">
        <v>45</v>
      </c>
      <c r="P41" s="74" t="s">
        <v>45</v>
      </c>
      <c r="Q41" s="74" t="s">
        <v>45</v>
      </c>
      <c r="R41" s="74" t="s">
        <v>45</v>
      </c>
      <c r="S41" s="74" t="s">
        <v>45</v>
      </c>
      <c r="T41" s="74" t="s">
        <v>45</v>
      </c>
      <c r="U41" s="74" t="s">
        <v>45</v>
      </c>
      <c r="V41" s="74" t="s">
        <v>45</v>
      </c>
      <c r="W41" s="74" t="s">
        <v>45</v>
      </c>
      <c r="X41" s="74" t="s">
        <v>45</v>
      </c>
      <c r="Y41" s="259"/>
      <c r="Z41" s="259"/>
    </row>
    <row r="42" spans="1:26" s="75" customFormat="1" ht="39.75" customHeight="1" outlineLevel="2" x14ac:dyDescent="0.3">
      <c r="A42" s="78" t="s">
        <v>305</v>
      </c>
      <c r="B42" s="250"/>
      <c r="C42" s="79" t="s">
        <v>195</v>
      </c>
      <c r="D42" s="80" t="s">
        <v>101</v>
      </c>
      <c r="E42" s="80">
        <v>1</v>
      </c>
      <c r="F42" s="80">
        <v>1</v>
      </c>
      <c r="G42" s="250"/>
      <c r="H42" s="250"/>
      <c r="I42" s="143">
        <v>5760</v>
      </c>
      <c r="J42" s="143">
        <v>5760</v>
      </c>
      <c r="K42" s="74" t="s">
        <v>45</v>
      </c>
      <c r="L42" s="74" t="s">
        <v>45</v>
      </c>
      <c r="M42" s="143">
        <v>5760</v>
      </c>
      <c r="N42" s="74"/>
      <c r="O42" s="74" t="s">
        <v>45</v>
      </c>
      <c r="P42" s="74" t="s">
        <v>45</v>
      </c>
      <c r="Q42" s="74" t="s">
        <v>45</v>
      </c>
      <c r="R42" s="74" t="s">
        <v>45</v>
      </c>
      <c r="S42" s="74" t="s">
        <v>45</v>
      </c>
      <c r="T42" s="74" t="s">
        <v>45</v>
      </c>
      <c r="U42" s="74" t="s">
        <v>45</v>
      </c>
      <c r="V42" s="74" t="s">
        <v>45</v>
      </c>
      <c r="W42" s="74" t="s">
        <v>45</v>
      </c>
      <c r="X42" s="74" t="s">
        <v>45</v>
      </c>
      <c r="Y42" s="259"/>
      <c r="Z42" s="259"/>
    </row>
    <row r="43" spans="1:26" s="75" customFormat="1" ht="39.75" customHeight="1" outlineLevel="2" x14ac:dyDescent="0.3">
      <c r="A43" s="78" t="s">
        <v>306</v>
      </c>
      <c r="B43" s="250"/>
      <c r="C43" s="79" t="s">
        <v>196</v>
      </c>
      <c r="D43" s="80" t="s">
        <v>101</v>
      </c>
      <c r="E43" s="80">
        <v>1</v>
      </c>
      <c r="F43" s="80">
        <v>1</v>
      </c>
      <c r="G43" s="250"/>
      <c r="H43" s="250"/>
      <c r="I43" s="143">
        <v>5678</v>
      </c>
      <c r="J43" s="143">
        <v>5678</v>
      </c>
      <c r="K43" s="74" t="s">
        <v>45</v>
      </c>
      <c r="L43" s="74" t="s">
        <v>45</v>
      </c>
      <c r="M43" s="143">
        <v>5678</v>
      </c>
      <c r="N43" s="74"/>
      <c r="O43" s="74" t="s">
        <v>45</v>
      </c>
      <c r="P43" s="74" t="s">
        <v>45</v>
      </c>
      <c r="Q43" s="74" t="s">
        <v>45</v>
      </c>
      <c r="R43" s="74" t="s">
        <v>45</v>
      </c>
      <c r="S43" s="74" t="s">
        <v>45</v>
      </c>
      <c r="T43" s="74" t="s">
        <v>45</v>
      </c>
      <c r="U43" s="74" t="s">
        <v>45</v>
      </c>
      <c r="V43" s="74" t="s">
        <v>45</v>
      </c>
      <c r="W43" s="74" t="s">
        <v>45</v>
      </c>
      <c r="X43" s="74" t="s">
        <v>45</v>
      </c>
      <c r="Y43" s="259"/>
      <c r="Z43" s="259"/>
    </row>
    <row r="44" spans="1:26" s="75" customFormat="1" ht="39.75" customHeight="1" outlineLevel="2" x14ac:dyDescent="0.3">
      <c r="A44" s="78" t="s">
        <v>307</v>
      </c>
      <c r="B44" s="250"/>
      <c r="C44" s="79" t="s">
        <v>197</v>
      </c>
      <c r="D44" s="80" t="s">
        <v>101</v>
      </c>
      <c r="E44" s="80">
        <v>1</v>
      </c>
      <c r="F44" s="80">
        <v>1</v>
      </c>
      <c r="G44" s="250"/>
      <c r="H44" s="250"/>
      <c r="I44" s="143">
        <v>5508</v>
      </c>
      <c r="J44" s="143">
        <v>5508</v>
      </c>
      <c r="K44" s="74" t="s">
        <v>45</v>
      </c>
      <c r="L44" s="74" t="s">
        <v>45</v>
      </c>
      <c r="M44" s="143">
        <v>5508</v>
      </c>
      <c r="N44" s="74"/>
      <c r="O44" s="74" t="s">
        <v>45</v>
      </c>
      <c r="P44" s="74" t="s">
        <v>45</v>
      </c>
      <c r="Q44" s="74" t="s">
        <v>45</v>
      </c>
      <c r="R44" s="74" t="s">
        <v>45</v>
      </c>
      <c r="S44" s="74" t="s">
        <v>45</v>
      </c>
      <c r="T44" s="74" t="s">
        <v>45</v>
      </c>
      <c r="U44" s="74" t="s">
        <v>45</v>
      </c>
      <c r="V44" s="74" t="s">
        <v>45</v>
      </c>
      <c r="W44" s="74" t="s">
        <v>45</v>
      </c>
      <c r="X44" s="74" t="s">
        <v>45</v>
      </c>
      <c r="Y44" s="259"/>
      <c r="Z44" s="259"/>
    </row>
    <row r="45" spans="1:26" s="75" customFormat="1" ht="39.75" customHeight="1" outlineLevel="2" x14ac:dyDescent="0.3">
      <c r="A45" s="78" t="s">
        <v>308</v>
      </c>
      <c r="B45" s="250"/>
      <c r="C45" s="79" t="s">
        <v>198</v>
      </c>
      <c r="D45" s="80" t="s">
        <v>101</v>
      </c>
      <c r="E45" s="80">
        <v>1</v>
      </c>
      <c r="F45" s="80">
        <v>1</v>
      </c>
      <c r="G45" s="250"/>
      <c r="H45" s="250"/>
      <c r="I45" s="143">
        <v>8618</v>
      </c>
      <c r="J45" s="143">
        <v>8618</v>
      </c>
      <c r="K45" s="74" t="s">
        <v>45</v>
      </c>
      <c r="L45" s="74" t="s">
        <v>45</v>
      </c>
      <c r="M45" s="143">
        <v>8618</v>
      </c>
      <c r="N45" s="74"/>
      <c r="O45" s="74" t="s">
        <v>45</v>
      </c>
      <c r="P45" s="74" t="s">
        <v>45</v>
      </c>
      <c r="Q45" s="74" t="s">
        <v>45</v>
      </c>
      <c r="R45" s="74" t="s">
        <v>45</v>
      </c>
      <c r="S45" s="74" t="s">
        <v>45</v>
      </c>
      <c r="T45" s="74" t="s">
        <v>45</v>
      </c>
      <c r="U45" s="74" t="s">
        <v>45</v>
      </c>
      <c r="V45" s="74" t="s">
        <v>45</v>
      </c>
      <c r="W45" s="74" t="s">
        <v>45</v>
      </c>
      <c r="X45" s="74" t="s">
        <v>45</v>
      </c>
      <c r="Y45" s="259"/>
      <c r="Z45" s="259"/>
    </row>
    <row r="46" spans="1:26" s="75" customFormat="1" ht="39.75" customHeight="1" outlineLevel="2" x14ac:dyDescent="0.3">
      <c r="A46" s="78" t="s">
        <v>309</v>
      </c>
      <c r="B46" s="250"/>
      <c r="C46" s="79" t="s">
        <v>199</v>
      </c>
      <c r="D46" s="80" t="s">
        <v>101</v>
      </c>
      <c r="E46" s="80">
        <v>1</v>
      </c>
      <c r="F46" s="80">
        <v>1</v>
      </c>
      <c r="G46" s="250"/>
      <c r="H46" s="250"/>
      <c r="I46" s="143">
        <v>6588</v>
      </c>
      <c r="J46" s="143">
        <v>6588</v>
      </c>
      <c r="K46" s="74" t="s">
        <v>45</v>
      </c>
      <c r="L46" s="74" t="s">
        <v>45</v>
      </c>
      <c r="M46" s="143">
        <v>6588</v>
      </c>
      <c r="N46" s="74"/>
      <c r="O46" s="74" t="s">
        <v>45</v>
      </c>
      <c r="P46" s="74" t="s">
        <v>45</v>
      </c>
      <c r="Q46" s="74" t="s">
        <v>45</v>
      </c>
      <c r="R46" s="74" t="s">
        <v>45</v>
      </c>
      <c r="S46" s="74" t="s">
        <v>45</v>
      </c>
      <c r="T46" s="74" t="s">
        <v>45</v>
      </c>
      <c r="U46" s="74" t="s">
        <v>45</v>
      </c>
      <c r="V46" s="74" t="s">
        <v>45</v>
      </c>
      <c r="W46" s="74" t="s">
        <v>45</v>
      </c>
      <c r="X46" s="74" t="s">
        <v>45</v>
      </c>
      <c r="Y46" s="259"/>
      <c r="Z46" s="259"/>
    </row>
    <row r="47" spans="1:26" s="75" customFormat="1" ht="39.75" customHeight="1" outlineLevel="2" x14ac:dyDescent="0.3">
      <c r="A47" s="78" t="s">
        <v>310</v>
      </c>
      <c r="B47" s="250"/>
      <c r="C47" s="79" t="s">
        <v>200</v>
      </c>
      <c r="D47" s="80" t="s">
        <v>101</v>
      </c>
      <c r="E47" s="80">
        <v>1</v>
      </c>
      <c r="F47" s="80">
        <v>1</v>
      </c>
      <c r="G47" s="250"/>
      <c r="H47" s="250"/>
      <c r="I47" s="143">
        <v>6228</v>
      </c>
      <c r="J47" s="143">
        <v>6228</v>
      </c>
      <c r="K47" s="74" t="s">
        <v>45</v>
      </c>
      <c r="L47" s="74" t="s">
        <v>45</v>
      </c>
      <c r="M47" s="143">
        <v>6228</v>
      </c>
      <c r="N47" s="74"/>
      <c r="O47" s="74" t="s">
        <v>45</v>
      </c>
      <c r="P47" s="74" t="s">
        <v>45</v>
      </c>
      <c r="Q47" s="74" t="s">
        <v>45</v>
      </c>
      <c r="R47" s="74" t="s">
        <v>45</v>
      </c>
      <c r="S47" s="74" t="s">
        <v>45</v>
      </c>
      <c r="T47" s="74" t="s">
        <v>45</v>
      </c>
      <c r="U47" s="74" t="s">
        <v>45</v>
      </c>
      <c r="V47" s="74" t="s">
        <v>45</v>
      </c>
      <c r="W47" s="74" t="s">
        <v>45</v>
      </c>
      <c r="X47" s="74" t="s">
        <v>45</v>
      </c>
      <c r="Y47" s="259"/>
      <c r="Z47" s="259"/>
    </row>
    <row r="48" spans="1:26" s="75" customFormat="1" ht="39.75" customHeight="1" outlineLevel="2" x14ac:dyDescent="0.3">
      <c r="A48" s="78" t="s">
        <v>311</v>
      </c>
      <c r="B48" s="250"/>
      <c r="C48" s="79" t="s">
        <v>201</v>
      </c>
      <c r="D48" s="80" t="s">
        <v>101</v>
      </c>
      <c r="E48" s="80">
        <v>1</v>
      </c>
      <c r="F48" s="80">
        <v>1</v>
      </c>
      <c r="G48" s="250"/>
      <c r="H48" s="250"/>
      <c r="I48" s="143">
        <v>6698</v>
      </c>
      <c r="J48" s="143">
        <v>6698</v>
      </c>
      <c r="K48" s="74" t="s">
        <v>45</v>
      </c>
      <c r="L48" s="74" t="s">
        <v>45</v>
      </c>
      <c r="M48" s="143">
        <v>6698</v>
      </c>
      <c r="N48" s="74"/>
      <c r="O48" s="74" t="s">
        <v>45</v>
      </c>
      <c r="P48" s="74" t="s">
        <v>45</v>
      </c>
      <c r="Q48" s="74" t="s">
        <v>45</v>
      </c>
      <c r="R48" s="74" t="s">
        <v>45</v>
      </c>
      <c r="S48" s="74" t="s">
        <v>45</v>
      </c>
      <c r="T48" s="74" t="s">
        <v>45</v>
      </c>
      <c r="U48" s="74" t="s">
        <v>45</v>
      </c>
      <c r="V48" s="74" t="s">
        <v>45</v>
      </c>
      <c r="W48" s="74" t="s">
        <v>45</v>
      </c>
      <c r="X48" s="74" t="s">
        <v>45</v>
      </c>
      <c r="Y48" s="259"/>
      <c r="Z48" s="259"/>
    </row>
    <row r="49" spans="1:26" s="75" customFormat="1" ht="39.75" customHeight="1" outlineLevel="2" x14ac:dyDescent="0.3">
      <c r="A49" s="78" t="s">
        <v>312</v>
      </c>
      <c r="B49" s="250"/>
      <c r="C49" s="79" t="s">
        <v>202</v>
      </c>
      <c r="D49" s="80" t="s">
        <v>101</v>
      </c>
      <c r="E49" s="80">
        <v>1</v>
      </c>
      <c r="F49" s="80">
        <v>1</v>
      </c>
      <c r="G49" s="250"/>
      <c r="H49" s="250"/>
      <c r="I49" s="143">
        <v>6608</v>
      </c>
      <c r="J49" s="143">
        <v>6608</v>
      </c>
      <c r="K49" s="74" t="s">
        <v>45</v>
      </c>
      <c r="L49" s="74" t="s">
        <v>45</v>
      </c>
      <c r="M49" s="143">
        <v>6608</v>
      </c>
      <c r="N49" s="74"/>
      <c r="O49" s="74" t="s">
        <v>45</v>
      </c>
      <c r="P49" s="74" t="s">
        <v>45</v>
      </c>
      <c r="Q49" s="74" t="s">
        <v>45</v>
      </c>
      <c r="R49" s="74" t="s">
        <v>45</v>
      </c>
      <c r="S49" s="74" t="s">
        <v>45</v>
      </c>
      <c r="T49" s="74" t="s">
        <v>45</v>
      </c>
      <c r="U49" s="74" t="s">
        <v>45</v>
      </c>
      <c r="V49" s="74" t="s">
        <v>45</v>
      </c>
      <c r="W49" s="74" t="s">
        <v>45</v>
      </c>
      <c r="X49" s="74" t="s">
        <v>45</v>
      </c>
      <c r="Y49" s="259"/>
      <c r="Z49" s="259"/>
    </row>
    <row r="50" spans="1:26" s="75" customFormat="1" ht="39.75" customHeight="1" outlineLevel="2" x14ac:dyDescent="0.3">
      <c r="A50" s="78" t="s">
        <v>313</v>
      </c>
      <c r="B50" s="250"/>
      <c r="C50" s="79" t="s">
        <v>203</v>
      </c>
      <c r="D50" s="80" t="s">
        <v>101</v>
      </c>
      <c r="E50" s="80">
        <v>1</v>
      </c>
      <c r="F50" s="80">
        <v>1</v>
      </c>
      <c r="G50" s="250"/>
      <c r="H50" s="250"/>
      <c r="I50" s="143">
        <v>8519</v>
      </c>
      <c r="J50" s="143">
        <v>8519</v>
      </c>
      <c r="K50" s="74" t="s">
        <v>45</v>
      </c>
      <c r="L50" s="74" t="s">
        <v>45</v>
      </c>
      <c r="M50" s="143">
        <v>8519</v>
      </c>
      <c r="N50" s="74"/>
      <c r="O50" s="74" t="s">
        <v>45</v>
      </c>
      <c r="P50" s="74" t="s">
        <v>45</v>
      </c>
      <c r="Q50" s="74" t="s">
        <v>45</v>
      </c>
      <c r="R50" s="74" t="s">
        <v>45</v>
      </c>
      <c r="S50" s="74" t="s">
        <v>45</v>
      </c>
      <c r="T50" s="74" t="s">
        <v>45</v>
      </c>
      <c r="U50" s="74" t="s">
        <v>45</v>
      </c>
      <c r="V50" s="74" t="s">
        <v>45</v>
      </c>
      <c r="W50" s="74" t="s">
        <v>45</v>
      </c>
      <c r="X50" s="74" t="s">
        <v>45</v>
      </c>
      <c r="Y50" s="259"/>
      <c r="Z50" s="259"/>
    </row>
    <row r="51" spans="1:26" s="75" customFormat="1" ht="39.75" customHeight="1" outlineLevel="2" x14ac:dyDescent="0.3">
      <c r="A51" s="78" t="s">
        <v>314</v>
      </c>
      <c r="B51" s="250"/>
      <c r="C51" s="79" t="s">
        <v>204</v>
      </c>
      <c r="D51" s="80" t="s">
        <v>101</v>
      </c>
      <c r="E51" s="80">
        <v>1</v>
      </c>
      <c r="F51" s="80">
        <v>1</v>
      </c>
      <c r="G51" s="250"/>
      <c r="H51" s="250"/>
      <c r="I51" s="143">
        <v>8948</v>
      </c>
      <c r="J51" s="143">
        <v>8948</v>
      </c>
      <c r="K51" s="74" t="s">
        <v>45</v>
      </c>
      <c r="L51" s="74" t="s">
        <v>45</v>
      </c>
      <c r="M51" s="143">
        <v>8948</v>
      </c>
      <c r="N51" s="74"/>
      <c r="O51" s="74" t="s">
        <v>45</v>
      </c>
      <c r="P51" s="74" t="s">
        <v>45</v>
      </c>
      <c r="Q51" s="74" t="s">
        <v>45</v>
      </c>
      <c r="R51" s="74" t="s">
        <v>45</v>
      </c>
      <c r="S51" s="74" t="s">
        <v>45</v>
      </c>
      <c r="T51" s="74" t="s">
        <v>45</v>
      </c>
      <c r="U51" s="74" t="s">
        <v>45</v>
      </c>
      <c r="V51" s="74" t="s">
        <v>45</v>
      </c>
      <c r="W51" s="74" t="s">
        <v>45</v>
      </c>
      <c r="X51" s="74" t="s">
        <v>45</v>
      </c>
      <c r="Y51" s="259"/>
      <c r="Z51" s="259"/>
    </row>
    <row r="52" spans="1:26" s="75" customFormat="1" ht="39.75" customHeight="1" outlineLevel="2" x14ac:dyDescent="0.3">
      <c r="A52" s="78" t="s">
        <v>315</v>
      </c>
      <c r="B52" s="250"/>
      <c r="C52" s="79" t="s">
        <v>205</v>
      </c>
      <c r="D52" s="80" t="s">
        <v>101</v>
      </c>
      <c r="E52" s="80">
        <v>1</v>
      </c>
      <c r="F52" s="80">
        <v>1</v>
      </c>
      <c r="G52" s="250"/>
      <c r="H52" s="250"/>
      <c r="I52" s="143">
        <v>9598</v>
      </c>
      <c r="J52" s="143">
        <v>9598</v>
      </c>
      <c r="K52" s="74" t="s">
        <v>45</v>
      </c>
      <c r="L52" s="74" t="s">
        <v>45</v>
      </c>
      <c r="M52" s="143">
        <v>9598</v>
      </c>
      <c r="N52" s="74"/>
      <c r="O52" s="74" t="s">
        <v>45</v>
      </c>
      <c r="P52" s="74" t="s">
        <v>45</v>
      </c>
      <c r="Q52" s="74" t="s">
        <v>45</v>
      </c>
      <c r="R52" s="74" t="s">
        <v>45</v>
      </c>
      <c r="S52" s="74" t="s">
        <v>45</v>
      </c>
      <c r="T52" s="74" t="s">
        <v>45</v>
      </c>
      <c r="U52" s="74" t="s">
        <v>45</v>
      </c>
      <c r="V52" s="74" t="s">
        <v>45</v>
      </c>
      <c r="W52" s="74" t="s">
        <v>45</v>
      </c>
      <c r="X52" s="74" t="s">
        <v>45</v>
      </c>
      <c r="Y52" s="259"/>
      <c r="Z52" s="259"/>
    </row>
    <row r="53" spans="1:26" s="75" customFormat="1" ht="39.75" customHeight="1" outlineLevel="2" x14ac:dyDescent="0.3">
      <c r="A53" s="78" t="s">
        <v>316</v>
      </c>
      <c r="B53" s="250"/>
      <c r="C53" s="79" t="s">
        <v>206</v>
      </c>
      <c r="D53" s="80" t="s">
        <v>101</v>
      </c>
      <c r="E53" s="80">
        <v>1</v>
      </c>
      <c r="F53" s="80">
        <v>1</v>
      </c>
      <c r="G53" s="250"/>
      <c r="H53" s="250"/>
      <c r="I53" s="143">
        <v>4728</v>
      </c>
      <c r="J53" s="143">
        <v>4728</v>
      </c>
      <c r="K53" s="74" t="s">
        <v>45</v>
      </c>
      <c r="L53" s="74" t="s">
        <v>45</v>
      </c>
      <c r="M53" s="143">
        <v>4728</v>
      </c>
      <c r="N53" s="74"/>
      <c r="O53" s="74" t="s">
        <v>45</v>
      </c>
      <c r="P53" s="74" t="s">
        <v>45</v>
      </c>
      <c r="Q53" s="74" t="s">
        <v>45</v>
      </c>
      <c r="R53" s="74" t="s">
        <v>45</v>
      </c>
      <c r="S53" s="74" t="s">
        <v>45</v>
      </c>
      <c r="T53" s="74" t="s">
        <v>45</v>
      </c>
      <c r="U53" s="74" t="s">
        <v>45</v>
      </c>
      <c r="V53" s="74" t="s">
        <v>45</v>
      </c>
      <c r="W53" s="74" t="s">
        <v>45</v>
      </c>
      <c r="X53" s="74" t="s">
        <v>45</v>
      </c>
      <c r="Y53" s="259"/>
      <c r="Z53" s="259"/>
    </row>
    <row r="54" spans="1:26" s="75" customFormat="1" ht="39.75" customHeight="1" outlineLevel="2" x14ac:dyDescent="0.3">
      <c r="A54" s="78" t="s">
        <v>317</v>
      </c>
      <c r="B54" s="250"/>
      <c r="C54" s="79" t="s">
        <v>207</v>
      </c>
      <c r="D54" s="80" t="s">
        <v>101</v>
      </c>
      <c r="E54" s="80">
        <v>1</v>
      </c>
      <c r="F54" s="80">
        <v>1</v>
      </c>
      <c r="G54" s="250"/>
      <c r="H54" s="250"/>
      <c r="I54" s="143">
        <v>4591</v>
      </c>
      <c r="J54" s="143">
        <v>4591</v>
      </c>
      <c r="K54" s="74" t="s">
        <v>45</v>
      </c>
      <c r="L54" s="74" t="s">
        <v>45</v>
      </c>
      <c r="M54" s="143">
        <v>4591</v>
      </c>
      <c r="N54" s="74"/>
      <c r="O54" s="74" t="s">
        <v>45</v>
      </c>
      <c r="P54" s="74" t="s">
        <v>45</v>
      </c>
      <c r="Q54" s="74" t="s">
        <v>45</v>
      </c>
      <c r="R54" s="74" t="s">
        <v>45</v>
      </c>
      <c r="S54" s="74" t="s">
        <v>45</v>
      </c>
      <c r="T54" s="74" t="s">
        <v>45</v>
      </c>
      <c r="U54" s="74" t="s">
        <v>45</v>
      </c>
      <c r="V54" s="74" t="s">
        <v>45</v>
      </c>
      <c r="W54" s="74" t="s">
        <v>45</v>
      </c>
      <c r="X54" s="74" t="s">
        <v>45</v>
      </c>
      <c r="Y54" s="259"/>
      <c r="Z54" s="259"/>
    </row>
    <row r="55" spans="1:26" s="75" customFormat="1" ht="39.75" customHeight="1" outlineLevel="2" x14ac:dyDescent="0.3">
      <c r="A55" s="78" t="s">
        <v>318</v>
      </c>
      <c r="B55" s="250"/>
      <c r="C55" s="79" t="s">
        <v>208</v>
      </c>
      <c r="D55" s="80" t="s">
        <v>101</v>
      </c>
      <c r="E55" s="80">
        <v>1</v>
      </c>
      <c r="F55" s="80">
        <v>1</v>
      </c>
      <c r="G55" s="250"/>
      <c r="H55" s="250"/>
      <c r="I55" s="143">
        <v>4678</v>
      </c>
      <c r="J55" s="143">
        <v>4678</v>
      </c>
      <c r="K55" s="74" t="s">
        <v>45</v>
      </c>
      <c r="L55" s="74" t="s">
        <v>45</v>
      </c>
      <c r="M55" s="143">
        <v>4678</v>
      </c>
      <c r="N55" s="74"/>
      <c r="O55" s="74" t="s">
        <v>45</v>
      </c>
      <c r="P55" s="74" t="s">
        <v>45</v>
      </c>
      <c r="Q55" s="74" t="s">
        <v>45</v>
      </c>
      <c r="R55" s="74" t="s">
        <v>45</v>
      </c>
      <c r="S55" s="74" t="s">
        <v>45</v>
      </c>
      <c r="T55" s="74" t="s">
        <v>45</v>
      </c>
      <c r="U55" s="74" t="s">
        <v>45</v>
      </c>
      <c r="V55" s="74" t="s">
        <v>45</v>
      </c>
      <c r="W55" s="74" t="s">
        <v>45</v>
      </c>
      <c r="X55" s="74" t="s">
        <v>45</v>
      </c>
      <c r="Y55" s="259"/>
      <c r="Z55" s="259"/>
    </row>
    <row r="56" spans="1:26" s="75" customFormat="1" ht="39.75" customHeight="1" outlineLevel="2" x14ac:dyDescent="0.3">
      <c r="A56" s="78" t="s">
        <v>319</v>
      </c>
      <c r="B56" s="250"/>
      <c r="C56" s="79" t="s">
        <v>209</v>
      </c>
      <c r="D56" s="80" t="s">
        <v>101</v>
      </c>
      <c r="E56" s="80">
        <v>1</v>
      </c>
      <c r="F56" s="80">
        <v>1</v>
      </c>
      <c r="G56" s="250"/>
      <c r="H56" s="250"/>
      <c r="I56" s="143">
        <v>5338</v>
      </c>
      <c r="J56" s="143">
        <v>5338</v>
      </c>
      <c r="K56" s="74" t="s">
        <v>45</v>
      </c>
      <c r="L56" s="74" t="s">
        <v>45</v>
      </c>
      <c r="M56" s="143">
        <v>5338</v>
      </c>
      <c r="N56" s="74"/>
      <c r="O56" s="74" t="s">
        <v>45</v>
      </c>
      <c r="P56" s="74" t="s">
        <v>45</v>
      </c>
      <c r="Q56" s="74" t="s">
        <v>45</v>
      </c>
      <c r="R56" s="74" t="s">
        <v>45</v>
      </c>
      <c r="S56" s="74" t="s">
        <v>45</v>
      </c>
      <c r="T56" s="74" t="s">
        <v>45</v>
      </c>
      <c r="U56" s="74" t="s">
        <v>45</v>
      </c>
      <c r="V56" s="74" t="s">
        <v>45</v>
      </c>
      <c r="W56" s="74" t="s">
        <v>45</v>
      </c>
      <c r="X56" s="74" t="s">
        <v>45</v>
      </c>
      <c r="Y56" s="259"/>
      <c r="Z56" s="259"/>
    </row>
    <row r="57" spans="1:26" s="75" customFormat="1" ht="39.75" customHeight="1" outlineLevel="2" x14ac:dyDescent="0.3">
      <c r="A57" s="78" t="s">
        <v>320</v>
      </c>
      <c r="B57" s="250"/>
      <c r="C57" s="79" t="s">
        <v>210</v>
      </c>
      <c r="D57" s="80" t="s">
        <v>101</v>
      </c>
      <c r="E57" s="80">
        <v>1</v>
      </c>
      <c r="F57" s="80">
        <v>1</v>
      </c>
      <c r="G57" s="250"/>
      <c r="H57" s="250"/>
      <c r="I57" s="143">
        <v>5358</v>
      </c>
      <c r="J57" s="143">
        <v>5358</v>
      </c>
      <c r="K57" s="74" t="s">
        <v>45</v>
      </c>
      <c r="L57" s="74" t="s">
        <v>45</v>
      </c>
      <c r="M57" s="143">
        <v>5358</v>
      </c>
      <c r="N57" s="74"/>
      <c r="O57" s="74" t="s">
        <v>45</v>
      </c>
      <c r="P57" s="74" t="s">
        <v>45</v>
      </c>
      <c r="Q57" s="74" t="s">
        <v>45</v>
      </c>
      <c r="R57" s="74" t="s">
        <v>45</v>
      </c>
      <c r="S57" s="74" t="s">
        <v>45</v>
      </c>
      <c r="T57" s="74" t="s">
        <v>45</v>
      </c>
      <c r="U57" s="74" t="s">
        <v>45</v>
      </c>
      <c r="V57" s="74" t="s">
        <v>45</v>
      </c>
      <c r="W57" s="74" t="s">
        <v>45</v>
      </c>
      <c r="X57" s="74" t="s">
        <v>45</v>
      </c>
      <c r="Y57" s="259"/>
      <c r="Z57" s="259"/>
    </row>
    <row r="58" spans="1:26" s="75" customFormat="1" ht="39.75" customHeight="1" outlineLevel="2" x14ac:dyDescent="0.3">
      <c r="A58" s="78" t="s">
        <v>321</v>
      </c>
      <c r="B58" s="250"/>
      <c r="C58" s="79" t="s">
        <v>211</v>
      </c>
      <c r="D58" s="80" t="s">
        <v>101</v>
      </c>
      <c r="E58" s="80">
        <v>1</v>
      </c>
      <c r="F58" s="80">
        <v>1</v>
      </c>
      <c r="G58" s="250"/>
      <c r="H58" s="250"/>
      <c r="I58" s="143">
        <v>4718</v>
      </c>
      <c r="J58" s="143">
        <v>4718</v>
      </c>
      <c r="K58" s="74" t="s">
        <v>45</v>
      </c>
      <c r="L58" s="74" t="s">
        <v>45</v>
      </c>
      <c r="M58" s="143">
        <v>4718</v>
      </c>
      <c r="N58" s="74"/>
      <c r="O58" s="74" t="s">
        <v>45</v>
      </c>
      <c r="P58" s="74" t="s">
        <v>45</v>
      </c>
      <c r="Q58" s="74" t="s">
        <v>45</v>
      </c>
      <c r="R58" s="74" t="s">
        <v>45</v>
      </c>
      <c r="S58" s="74" t="s">
        <v>45</v>
      </c>
      <c r="T58" s="74" t="s">
        <v>45</v>
      </c>
      <c r="U58" s="74" t="s">
        <v>45</v>
      </c>
      <c r="V58" s="74" t="s">
        <v>45</v>
      </c>
      <c r="W58" s="74" t="s">
        <v>45</v>
      </c>
      <c r="X58" s="74" t="s">
        <v>45</v>
      </c>
      <c r="Y58" s="259"/>
      <c r="Z58" s="259"/>
    </row>
    <row r="59" spans="1:26" s="75" customFormat="1" ht="39.75" customHeight="1" outlineLevel="2" x14ac:dyDescent="0.3">
      <c r="A59" s="78" t="s">
        <v>322</v>
      </c>
      <c r="B59" s="250"/>
      <c r="C59" s="79" t="s">
        <v>212</v>
      </c>
      <c r="D59" s="80" t="s">
        <v>101</v>
      </c>
      <c r="E59" s="80">
        <v>1</v>
      </c>
      <c r="F59" s="80">
        <v>1</v>
      </c>
      <c r="G59" s="250"/>
      <c r="H59" s="250"/>
      <c r="I59" s="143">
        <v>4718</v>
      </c>
      <c r="J59" s="143">
        <v>4718</v>
      </c>
      <c r="K59" s="74" t="s">
        <v>45</v>
      </c>
      <c r="L59" s="74" t="s">
        <v>45</v>
      </c>
      <c r="M59" s="143">
        <v>4718</v>
      </c>
      <c r="N59" s="74"/>
      <c r="O59" s="74" t="s">
        <v>45</v>
      </c>
      <c r="P59" s="74" t="s">
        <v>45</v>
      </c>
      <c r="Q59" s="74" t="s">
        <v>45</v>
      </c>
      <c r="R59" s="74" t="s">
        <v>45</v>
      </c>
      <c r="S59" s="74" t="s">
        <v>45</v>
      </c>
      <c r="T59" s="74" t="s">
        <v>45</v>
      </c>
      <c r="U59" s="74" t="s">
        <v>45</v>
      </c>
      <c r="V59" s="74" t="s">
        <v>45</v>
      </c>
      <c r="W59" s="74" t="s">
        <v>45</v>
      </c>
      <c r="X59" s="74" t="s">
        <v>45</v>
      </c>
      <c r="Y59" s="259"/>
      <c r="Z59" s="259"/>
    </row>
    <row r="60" spans="1:26" s="75" customFormat="1" ht="39.75" customHeight="1" outlineLevel="2" x14ac:dyDescent="0.3">
      <c r="A60" s="78" t="s">
        <v>323</v>
      </c>
      <c r="B60" s="250"/>
      <c r="C60" s="79" t="s">
        <v>213</v>
      </c>
      <c r="D60" s="80" t="s">
        <v>101</v>
      </c>
      <c r="E60" s="80">
        <v>1</v>
      </c>
      <c r="F60" s="80">
        <v>1</v>
      </c>
      <c r="G60" s="250"/>
      <c r="H60" s="250"/>
      <c r="I60" s="143">
        <v>5318</v>
      </c>
      <c r="J60" s="143">
        <v>5318</v>
      </c>
      <c r="K60" s="74" t="s">
        <v>45</v>
      </c>
      <c r="L60" s="74" t="s">
        <v>45</v>
      </c>
      <c r="M60" s="143">
        <v>5318</v>
      </c>
      <c r="N60" s="74"/>
      <c r="O60" s="74" t="s">
        <v>45</v>
      </c>
      <c r="P60" s="74" t="s">
        <v>45</v>
      </c>
      <c r="Q60" s="74" t="s">
        <v>45</v>
      </c>
      <c r="R60" s="74" t="s">
        <v>45</v>
      </c>
      <c r="S60" s="74" t="s">
        <v>45</v>
      </c>
      <c r="T60" s="74" t="s">
        <v>45</v>
      </c>
      <c r="U60" s="74" t="s">
        <v>45</v>
      </c>
      <c r="V60" s="74" t="s">
        <v>45</v>
      </c>
      <c r="W60" s="74" t="s">
        <v>45</v>
      </c>
      <c r="X60" s="74" t="s">
        <v>45</v>
      </c>
      <c r="Y60" s="259"/>
      <c r="Z60" s="259"/>
    </row>
    <row r="61" spans="1:26" s="75" customFormat="1" ht="30" customHeight="1" outlineLevel="1" x14ac:dyDescent="0.3">
      <c r="A61" s="71" t="s">
        <v>27</v>
      </c>
      <c r="B61" s="250"/>
      <c r="C61" s="106" t="s">
        <v>214</v>
      </c>
      <c r="D61" s="84" t="s">
        <v>101</v>
      </c>
      <c r="E61" s="84">
        <f>SUM(E62:E83)</f>
        <v>22</v>
      </c>
      <c r="F61" s="84">
        <f>SUM(F62:F83)</f>
        <v>22</v>
      </c>
      <c r="G61" s="250"/>
      <c r="H61" s="250"/>
      <c r="I61" s="76">
        <f>SUM(I62:I83)</f>
        <v>104934</v>
      </c>
      <c r="J61" s="76">
        <f>SUM(J62:J83)</f>
        <v>104934</v>
      </c>
      <c r="K61" s="74" t="s">
        <v>45</v>
      </c>
      <c r="L61" s="74" t="s">
        <v>45</v>
      </c>
      <c r="M61" s="76">
        <f>SUM(M62:M83)</f>
        <v>104934</v>
      </c>
      <c r="N61" s="74"/>
      <c r="O61" s="74" t="s">
        <v>45</v>
      </c>
      <c r="P61" s="74" t="s">
        <v>45</v>
      </c>
      <c r="Q61" s="74" t="s">
        <v>45</v>
      </c>
      <c r="R61" s="74" t="s">
        <v>45</v>
      </c>
      <c r="S61" s="74" t="s">
        <v>45</v>
      </c>
      <c r="T61" s="74" t="s">
        <v>45</v>
      </c>
      <c r="U61" s="74" t="s">
        <v>45</v>
      </c>
      <c r="V61" s="74" t="s">
        <v>45</v>
      </c>
      <c r="W61" s="74" t="s">
        <v>45</v>
      </c>
      <c r="X61" s="74" t="s">
        <v>45</v>
      </c>
      <c r="Y61" s="259"/>
      <c r="Z61" s="259"/>
    </row>
    <row r="62" spans="1:26" s="75" customFormat="1" ht="45.75" customHeight="1" outlineLevel="2" x14ac:dyDescent="0.3">
      <c r="A62" s="78" t="s">
        <v>89</v>
      </c>
      <c r="B62" s="250"/>
      <c r="C62" s="79" t="s">
        <v>215</v>
      </c>
      <c r="D62" s="80" t="s">
        <v>101</v>
      </c>
      <c r="E62" s="80">
        <v>1</v>
      </c>
      <c r="F62" s="80">
        <v>1</v>
      </c>
      <c r="G62" s="250"/>
      <c r="H62" s="250"/>
      <c r="I62" s="143">
        <v>3497</v>
      </c>
      <c r="J62" s="143">
        <v>3497</v>
      </c>
      <c r="K62" s="74" t="s">
        <v>45</v>
      </c>
      <c r="L62" s="74" t="s">
        <v>45</v>
      </c>
      <c r="M62" s="143">
        <v>3497</v>
      </c>
      <c r="N62" s="74"/>
      <c r="O62" s="74" t="s">
        <v>45</v>
      </c>
      <c r="P62" s="74" t="s">
        <v>45</v>
      </c>
      <c r="Q62" s="74" t="s">
        <v>45</v>
      </c>
      <c r="R62" s="74" t="s">
        <v>45</v>
      </c>
      <c r="S62" s="74" t="s">
        <v>45</v>
      </c>
      <c r="T62" s="74" t="s">
        <v>45</v>
      </c>
      <c r="U62" s="74" t="s">
        <v>45</v>
      </c>
      <c r="V62" s="74" t="s">
        <v>45</v>
      </c>
      <c r="W62" s="74" t="s">
        <v>45</v>
      </c>
      <c r="X62" s="74" t="s">
        <v>45</v>
      </c>
      <c r="Y62" s="259"/>
      <c r="Z62" s="259"/>
    </row>
    <row r="63" spans="1:26" s="75" customFormat="1" ht="45.75" customHeight="1" outlineLevel="2" x14ac:dyDescent="0.3">
      <c r="A63" s="78" t="s">
        <v>324</v>
      </c>
      <c r="B63" s="250"/>
      <c r="C63" s="79" t="s">
        <v>216</v>
      </c>
      <c r="D63" s="80" t="s">
        <v>101</v>
      </c>
      <c r="E63" s="80">
        <v>1</v>
      </c>
      <c r="F63" s="80">
        <v>1</v>
      </c>
      <c r="G63" s="250"/>
      <c r="H63" s="250"/>
      <c r="I63" s="143">
        <v>3497</v>
      </c>
      <c r="J63" s="143">
        <v>3497</v>
      </c>
      <c r="K63" s="74" t="s">
        <v>45</v>
      </c>
      <c r="L63" s="74" t="s">
        <v>45</v>
      </c>
      <c r="M63" s="143">
        <v>3497</v>
      </c>
      <c r="N63" s="74"/>
      <c r="O63" s="74" t="s">
        <v>45</v>
      </c>
      <c r="P63" s="74" t="s">
        <v>45</v>
      </c>
      <c r="Q63" s="74" t="s">
        <v>45</v>
      </c>
      <c r="R63" s="74" t="s">
        <v>45</v>
      </c>
      <c r="S63" s="74" t="s">
        <v>45</v>
      </c>
      <c r="T63" s="74" t="s">
        <v>45</v>
      </c>
      <c r="U63" s="74" t="s">
        <v>45</v>
      </c>
      <c r="V63" s="74" t="s">
        <v>45</v>
      </c>
      <c r="W63" s="74" t="s">
        <v>45</v>
      </c>
      <c r="X63" s="74" t="s">
        <v>45</v>
      </c>
      <c r="Y63" s="259"/>
      <c r="Z63" s="259"/>
    </row>
    <row r="64" spans="1:26" s="75" customFormat="1" ht="45.75" customHeight="1" outlineLevel="2" x14ac:dyDescent="0.3">
      <c r="A64" s="78" t="s">
        <v>325</v>
      </c>
      <c r="B64" s="250"/>
      <c r="C64" s="79" t="s">
        <v>217</v>
      </c>
      <c r="D64" s="80" t="s">
        <v>101</v>
      </c>
      <c r="E64" s="80">
        <v>1</v>
      </c>
      <c r="F64" s="80">
        <v>1</v>
      </c>
      <c r="G64" s="250"/>
      <c r="H64" s="250"/>
      <c r="I64" s="143">
        <v>3497</v>
      </c>
      <c r="J64" s="143">
        <v>3497</v>
      </c>
      <c r="K64" s="74" t="s">
        <v>45</v>
      </c>
      <c r="L64" s="74" t="s">
        <v>45</v>
      </c>
      <c r="M64" s="143">
        <v>3497</v>
      </c>
      <c r="N64" s="74"/>
      <c r="O64" s="74" t="s">
        <v>45</v>
      </c>
      <c r="P64" s="74" t="s">
        <v>45</v>
      </c>
      <c r="Q64" s="74" t="s">
        <v>45</v>
      </c>
      <c r="R64" s="74" t="s">
        <v>45</v>
      </c>
      <c r="S64" s="74" t="s">
        <v>45</v>
      </c>
      <c r="T64" s="74" t="s">
        <v>45</v>
      </c>
      <c r="U64" s="74" t="s">
        <v>45</v>
      </c>
      <c r="V64" s="74" t="s">
        <v>45</v>
      </c>
      <c r="W64" s="74" t="s">
        <v>45</v>
      </c>
      <c r="X64" s="74" t="s">
        <v>45</v>
      </c>
      <c r="Y64" s="259"/>
      <c r="Z64" s="259"/>
    </row>
    <row r="65" spans="1:26" s="75" customFormat="1" ht="45.75" customHeight="1" outlineLevel="2" x14ac:dyDescent="0.3">
      <c r="A65" s="78" t="s">
        <v>326</v>
      </c>
      <c r="B65" s="250"/>
      <c r="C65" s="79" t="s">
        <v>218</v>
      </c>
      <c r="D65" s="80" t="s">
        <v>101</v>
      </c>
      <c r="E65" s="80">
        <v>1</v>
      </c>
      <c r="F65" s="80">
        <v>1</v>
      </c>
      <c r="G65" s="250"/>
      <c r="H65" s="250"/>
      <c r="I65" s="143">
        <v>2997</v>
      </c>
      <c r="J65" s="143">
        <v>2997</v>
      </c>
      <c r="K65" s="74" t="s">
        <v>45</v>
      </c>
      <c r="L65" s="74" t="s">
        <v>45</v>
      </c>
      <c r="M65" s="143">
        <v>2997</v>
      </c>
      <c r="N65" s="74"/>
      <c r="O65" s="74" t="s">
        <v>45</v>
      </c>
      <c r="P65" s="74" t="s">
        <v>45</v>
      </c>
      <c r="Q65" s="74" t="s">
        <v>45</v>
      </c>
      <c r="R65" s="74" t="s">
        <v>45</v>
      </c>
      <c r="S65" s="74" t="s">
        <v>45</v>
      </c>
      <c r="T65" s="74" t="s">
        <v>45</v>
      </c>
      <c r="U65" s="74" t="s">
        <v>45</v>
      </c>
      <c r="V65" s="74" t="s">
        <v>45</v>
      </c>
      <c r="W65" s="74" t="s">
        <v>45</v>
      </c>
      <c r="X65" s="74" t="s">
        <v>45</v>
      </c>
      <c r="Y65" s="259"/>
      <c r="Z65" s="259"/>
    </row>
    <row r="66" spans="1:26" s="75" customFormat="1" ht="45.75" customHeight="1" outlineLevel="2" x14ac:dyDescent="0.3">
      <c r="A66" s="78" t="s">
        <v>327</v>
      </c>
      <c r="B66" s="250"/>
      <c r="C66" s="79" t="s">
        <v>219</v>
      </c>
      <c r="D66" s="80" t="s">
        <v>101</v>
      </c>
      <c r="E66" s="80">
        <v>1</v>
      </c>
      <c r="F66" s="80">
        <v>1</v>
      </c>
      <c r="G66" s="250"/>
      <c r="H66" s="250"/>
      <c r="I66" s="143">
        <v>21997</v>
      </c>
      <c r="J66" s="143">
        <v>21997</v>
      </c>
      <c r="K66" s="74" t="s">
        <v>45</v>
      </c>
      <c r="L66" s="74" t="s">
        <v>45</v>
      </c>
      <c r="M66" s="143">
        <v>21997</v>
      </c>
      <c r="N66" s="74"/>
      <c r="O66" s="74" t="s">
        <v>45</v>
      </c>
      <c r="P66" s="74" t="s">
        <v>45</v>
      </c>
      <c r="Q66" s="74" t="s">
        <v>45</v>
      </c>
      <c r="R66" s="74" t="s">
        <v>45</v>
      </c>
      <c r="S66" s="74" t="s">
        <v>45</v>
      </c>
      <c r="T66" s="74" t="s">
        <v>45</v>
      </c>
      <c r="U66" s="74" t="s">
        <v>45</v>
      </c>
      <c r="V66" s="74" t="s">
        <v>45</v>
      </c>
      <c r="W66" s="74" t="s">
        <v>45</v>
      </c>
      <c r="X66" s="74" t="s">
        <v>45</v>
      </c>
      <c r="Y66" s="259"/>
      <c r="Z66" s="259"/>
    </row>
    <row r="67" spans="1:26" s="75" customFormat="1" ht="45.75" customHeight="1" outlineLevel="2" x14ac:dyDescent="0.3">
      <c r="A67" s="78" t="s">
        <v>328</v>
      </c>
      <c r="B67" s="250"/>
      <c r="C67" s="79" t="s">
        <v>220</v>
      </c>
      <c r="D67" s="80" t="s">
        <v>101</v>
      </c>
      <c r="E67" s="80">
        <v>1</v>
      </c>
      <c r="F67" s="80">
        <v>1</v>
      </c>
      <c r="G67" s="250"/>
      <c r="H67" s="250"/>
      <c r="I67" s="143">
        <v>2997</v>
      </c>
      <c r="J67" s="143">
        <v>2997</v>
      </c>
      <c r="K67" s="74" t="s">
        <v>45</v>
      </c>
      <c r="L67" s="74" t="s">
        <v>45</v>
      </c>
      <c r="M67" s="143">
        <v>2997</v>
      </c>
      <c r="N67" s="74"/>
      <c r="O67" s="74" t="s">
        <v>45</v>
      </c>
      <c r="P67" s="74" t="s">
        <v>45</v>
      </c>
      <c r="Q67" s="74" t="s">
        <v>45</v>
      </c>
      <c r="R67" s="74" t="s">
        <v>45</v>
      </c>
      <c r="S67" s="74" t="s">
        <v>45</v>
      </c>
      <c r="T67" s="74" t="s">
        <v>45</v>
      </c>
      <c r="U67" s="74" t="s">
        <v>45</v>
      </c>
      <c r="V67" s="74" t="s">
        <v>45</v>
      </c>
      <c r="W67" s="74" t="s">
        <v>45</v>
      </c>
      <c r="X67" s="74" t="s">
        <v>45</v>
      </c>
      <c r="Y67" s="259"/>
      <c r="Z67" s="259"/>
    </row>
    <row r="68" spans="1:26" s="75" customFormat="1" ht="45.75" customHeight="1" outlineLevel="2" x14ac:dyDescent="0.3">
      <c r="A68" s="78" t="s">
        <v>329</v>
      </c>
      <c r="B68" s="250"/>
      <c r="C68" s="79" t="s">
        <v>221</v>
      </c>
      <c r="D68" s="80" t="s">
        <v>101</v>
      </c>
      <c r="E68" s="80">
        <v>1</v>
      </c>
      <c r="F68" s="80">
        <v>1</v>
      </c>
      <c r="G68" s="250"/>
      <c r="H68" s="250"/>
      <c r="I68" s="143">
        <v>2497</v>
      </c>
      <c r="J68" s="143">
        <v>2497</v>
      </c>
      <c r="K68" s="74" t="s">
        <v>45</v>
      </c>
      <c r="L68" s="74" t="s">
        <v>45</v>
      </c>
      <c r="M68" s="143">
        <v>2497</v>
      </c>
      <c r="N68" s="74"/>
      <c r="O68" s="74" t="s">
        <v>45</v>
      </c>
      <c r="P68" s="74" t="s">
        <v>45</v>
      </c>
      <c r="Q68" s="74" t="s">
        <v>45</v>
      </c>
      <c r="R68" s="74" t="s">
        <v>45</v>
      </c>
      <c r="S68" s="74" t="s">
        <v>45</v>
      </c>
      <c r="T68" s="74" t="s">
        <v>45</v>
      </c>
      <c r="U68" s="74" t="s">
        <v>45</v>
      </c>
      <c r="V68" s="74" t="s">
        <v>45</v>
      </c>
      <c r="W68" s="74" t="s">
        <v>45</v>
      </c>
      <c r="X68" s="74" t="s">
        <v>45</v>
      </c>
      <c r="Y68" s="259"/>
      <c r="Z68" s="259"/>
    </row>
    <row r="69" spans="1:26" s="75" customFormat="1" ht="45.75" customHeight="1" outlineLevel="2" x14ac:dyDescent="0.3">
      <c r="A69" s="78" t="s">
        <v>330</v>
      </c>
      <c r="B69" s="250"/>
      <c r="C69" s="79" t="s">
        <v>222</v>
      </c>
      <c r="D69" s="80" t="s">
        <v>101</v>
      </c>
      <c r="E69" s="80">
        <v>1</v>
      </c>
      <c r="F69" s="80">
        <v>1</v>
      </c>
      <c r="G69" s="250"/>
      <c r="H69" s="250"/>
      <c r="I69" s="143">
        <v>2497</v>
      </c>
      <c r="J69" s="143">
        <v>2497</v>
      </c>
      <c r="K69" s="74" t="s">
        <v>45</v>
      </c>
      <c r="L69" s="74" t="s">
        <v>45</v>
      </c>
      <c r="M69" s="143">
        <v>2497</v>
      </c>
      <c r="N69" s="74"/>
      <c r="O69" s="74" t="s">
        <v>45</v>
      </c>
      <c r="P69" s="74" t="s">
        <v>45</v>
      </c>
      <c r="Q69" s="74" t="s">
        <v>45</v>
      </c>
      <c r="R69" s="74" t="s">
        <v>45</v>
      </c>
      <c r="S69" s="74" t="s">
        <v>45</v>
      </c>
      <c r="T69" s="74" t="s">
        <v>45</v>
      </c>
      <c r="U69" s="74" t="s">
        <v>45</v>
      </c>
      <c r="V69" s="74" t="s">
        <v>45</v>
      </c>
      <c r="W69" s="74" t="s">
        <v>45</v>
      </c>
      <c r="X69" s="74" t="s">
        <v>45</v>
      </c>
      <c r="Y69" s="259"/>
      <c r="Z69" s="259"/>
    </row>
    <row r="70" spans="1:26" s="75" customFormat="1" ht="45.75" customHeight="1" outlineLevel="2" x14ac:dyDescent="0.3">
      <c r="A70" s="78" t="s">
        <v>331</v>
      </c>
      <c r="B70" s="250"/>
      <c r="C70" s="79" t="s">
        <v>223</v>
      </c>
      <c r="D70" s="80" t="s">
        <v>101</v>
      </c>
      <c r="E70" s="80">
        <v>1</v>
      </c>
      <c r="F70" s="80">
        <v>1</v>
      </c>
      <c r="G70" s="250"/>
      <c r="H70" s="250"/>
      <c r="I70" s="143">
        <v>15997</v>
      </c>
      <c r="J70" s="143">
        <v>15997</v>
      </c>
      <c r="K70" s="74" t="s">
        <v>45</v>
      </c>
      <c r="L70" s="74" t="s">
        <v>45</v>
      </c>
      <c r="M70" s="143">
        <v>15997</v>
      </c>
      <c r="N70" s="74"/>
      <c r="O70" s="74" t="s">
        <v>45</v>
      </c>
      <c r="P70" s="74" t="s">
        <v>45</v>
      </c>
      <c r="Q70" s="74" t="s">
        <v>45</v>
      </c>
      <c r="R70" s="74" t="s">
        <v>45</v>
      </c>
      <c r="S70" s="74" t="s">
        <v>45</v>
      </c>
      <c r="T70" s="74" t="s">
        <v>45</v>
      </c>
      <c r="U70" s="74" t="s">
        <v>45</v>
      </c>
      <c r="V70" s="74" t="s">
        <v>45</v>
      </c>
      <c r="W70" s="74" t="s">
        <v>45</v>
      </c>
      <c r="X70" s="74" t="s">
        <v>45</v>
      </c>
      <c r="Y70" s="259"/>
      <c r="Z70" s="259"/>
    </row>
    <row r="71" spans="1:26" s="75" customFormat="1" ht="45.75" customHeight="1" outlineLevel="2" x14ac:dyDescent="0.3">
      <c r="A71" s="78" t="s">
        <v>332</v>
      </c>
      <c r="B71" s="250"/>
      <c r="C71" s="79" t="s">
        <v>224</v>
      </c>
      <c r="D71" s="80" t="s">
        <v>101</v>
      </c>
      <c r="E71" s="80">
        <v>1</v>
      </c>
      <c r="F71" s="80">
        <v>1</v>
      </c>
      <c r="G71" s="250"/>
      <c r="H71" s="250"/>
      <c r="I71" s="143">
        <v>3497</v>
      </c>
      <c r="J71" s="143">
        <v>3497</v>
      </c>
      <c r="K71" s="74" t="s">
        <v>45</v>
      </c>
      <c r="L71" s="74" t="s">
        <v>45</v>
      </c>
      <c r="M71" s="143">
        <v>3497</v>
      </c>
      <c r="N71" s="74"/>
      <c r="O71" s="74" t="s">
        <v>45</v>
      </c>
      <c r="P71" s="74" t="s">
        <v>45</v>
      </c>
      <c r="Q71" s="74" t="s">
        <v>45</v>
      </c>
      <c r="R71" s="74" t="s">
        <v>45</v>
      </c>
      <c r="S71" s="74" t="s">
        <v>45</v>
      </c>
      <c r="T71" s="74" t="s">
        <v>45</v>
      </c>
      <c r="U71" s="74" t="s">
        <v>45</v>
      </c>
      <c r="V71" s="74" t="s">
        <v>45</v>
      </c>
      <c r="W71" s="74" t="s">
        <v>45</v>
      </c>
      <c r="X71" s="74" t="s">
        <v>45</v>
      </c>
      <c r="Y71" s="259"/>
      <c r="Z71" s="259"/>
    </row>
    <row r="72" spans="1:26" s="75" customFormat="1" ht="45.75" customHeight="1" outlineLevel="2" x14ac:dyDescent="0.3">
      <c r="A72" s="78" t="s">
        <v>333</v>
      </c>
      <c r="B72" s="250"/>
      <c r="C72" s="79" t="s">
        <v>225</v>
      </c>
      <c r="D72" s="80" t="s">
        <v>101</v>
      </c>
      <c r="E72" s="80">
        <v>1</v>
      </c>
      <c r="F72" s="80">
        <v>1</v>
      </c>
      <c r="G72" s="250"/>
      <c r="H72" s="250"/>
      <c r="I72" s="143">
        <v>3997</v>
      </c>
      <c r="J72" s="143">
        <v>3997</v>
      </c>
      <c r="K72" s="74" t="s">
        <v>45</v>
      </c>
      <c r="L72" s="74" t="s">
        <v>45</v>
      </c>
      <c r="M72" s="143">
        <v>3997</v>
      </c>
      <c r="N72" s="74"/>
      <c r="O72" s="74" t="s">
        <v>45</v>
      </c>
      <c r="P72" s="74" t="s">
        <v>45</v>
      </c>
      <c r="Q72" s="74" t="s">
        <v>45</v>
      </c>
      <c r="R72" s="74" t="s">
        <v>45</v>
      </c>
      <c r="S72" s="74" t="s">
        <v>45</v>
      </c>
      <c r="T72" s="74" t="s">
        <v>45</v>
      </c>
      <c r="U72" s="74" t="s">
        <v>45</v>
      </c>
      <c r="V72" s="74" t="s">
        <v>45</v>
      </c>
      <c r="W72" s="74" t="s">
        <v>45</v>
      </c>
      <c r="X72" s="74" t="s">
        <v>45</v>
      </c>
      <c r="Y72" s="259"/>
      <c r="Z72" s="259"/>
    </row>
    <row r="73" spans="1:26" s="75" customFormat="1" ht="45.75" customHeight="1" outlineLevel="2" x14ac:dyDescent="0.3">
      <c r="A73" s="78" t="s">
        <v>334</v>
      </c>
      <c r="B73" s="250"/>
      <c r="C73" s="79" t="s">
        <v>226</v>
      </c>
      <c r="D73" s="80" t="s">
        <v>101</v>
      </c>
      <c r="E73" s="80">
        <v>1</v>
      </c>
      <c r="F73" s="80">
        <v>1</v>
      </c>
      <c r="G73" s="250"/>
      <c r="H73" s="250"/>
      <c r="I73" s="143">
        <v>3497</v>
      </c>
      <c r="J73" s="143">
        <v>3497</v>
      </c>
      <c r="K73" s="74" t="s">
        <v>45</v>
      </c>
      <c r="L73" s="74" t="s">
        <v>45</v>
      </c>
      <c r="M73" s="143">
        <v>3497</v>
      </c>
      <c r="N73" s="74"/>
      <c r="O73" s="74" t="s">
        <v>45</v>
      </c>
      <c r="P73" s="74" t="s">
        <v>45</v>
      </c>
      <c r="Q73" s="74" t="s">
        <v>45</v>
      </c>
      <c r="R73" s="74" t="s">
        <v>45</v>
      </c>
      <c r="S73" s="74" t="s">
        <v>45</v>
      </c>
      <c r="T73" s="74" t="s">
        <v>45</v>
      </c>
      <c r="U73" s="74" t="s">
        <v>45</v>
      </c>
      <c r="V73" s="74" t="s">
        <v>45</v>
      </c>
      <c r="W73" s="74" t="s">
        <v>45</v>
      </c>
      <c r="X73" s="74" t="s">
        <v>45</v>
      </c>
      <c r="Y73" s="259"/>
      <c r="Z73" s="259"/>
    </row>
    <row r="74" spans="1:26" s="75" customFormat="1" ht="45.75" customHeight="1" outlineLevel="2" x14ac:dyDescent="0.3">
      <c r="A74" s="78" t="s">
        <v>335</v>
      </c>
      <c r="B74" s="250"/>
      <c r="C74" s="79" t="s">
        <v>227</v>
      </c>
      <c r="D74" s="80" t="s">
        <v>101</v>
      </c>
      <c r="E74" s="80">
        <v>1</v>
      </c>
      <c r="F74" s="80">
        <v>1</v>
      </c>
      <c r="G74" s="250"/>
      <c r="H74" s="250"/>
      <c r="I74" s="143">
        <v>3497</v>
      </c>
      <c r="J74" s="143">
        <v>3497</v>
      </c>
      <c r="K74" s="74" t="s">
        <v>45</v>
      </c>
      <c r="L74" s="74" t="s">
        <v>45</v>
      </c>
      <c r="M74" s="143">
        <v>3497</v>
      </c>
      <c r="N74" s="74"/>
      <c r="O74" s="74" t="s">
        <v>45</v>
      </c>
      <c r="P74" s="74" t="s">
        <v>45</v>
      </c>
      <c r="Q74" s="74" t="s">
        <v>45</v>
      </c>
      <c r="R74" s="74" t="s">
        <v>45</v>
      </c>
      <c r="S74" s="74" t="s">
        <v>45</v>
      </c>
      <c r="T74" s="74" t="s">
        <v>45</v>
      </c>
      <c r="U74" s="74" t="s">
        <v>45</v>
      </c>
      <c r="V74" s="74" t="s">
        <v>45</v>
      </c>
      <c r="W74" s="74" t="s">
        <v>45</v>
      </c>
      <c r="X74" s="74" t="s">
        <v>45</v>
      </c>
      <c r="Y74" s="259"/>
      <c r="Z74" s="259"/>
    </row>
    <row r="75" spans="1:26" s="75" customFormat="1" ht="45.75" customHeight="1" outlineLevel="2" x14ac:dyDescent="0.3">
      <c r="A75" s="78" t="s">
        <v>336</v>
      </c>
      <c r="B75" s="250"/>
      <c r="C75" s="79" t="s">
        <v>228</v>
      </c>
      <c r="D75" s="80" t="s">
        <v>101</v>
      </c>
      <c r="E75" s="80">
        <v>1</v>
      </c>
      <c r="F75" s="80">
        <v>1</v>
      </c>
      <c r="G75" s="250"/>
      <c r="H75" s="250"/>
      <c r="I75" s="143">
        <v>3497</v>
      </c>
      <c r="J75" s="143">
        <v>3497</v>
      </c>
      <c r="K75" s="74" t="s">
        <v>45</v>
      </c>
      <c r="L75" s="74" t="s">
        <v>45</v>
      </c>
      <c r="M75" s="143">
        <v>3497</v>
      </c>
      <c r="N75" s="74"/>
      <c r="O75" s="74" t="s">
        <v>45</v>
      </c>
      <c r="P75" s="74" t="s">
        <v>45</v>
      </c>
      <c r="Q75" s="74" t="s">
        <v>45</v>
      </c>
      <c r="R75" s="74" t="s">
        <v>45</v>
      </c>
      <c r="S75" s="74" t="s">
        <v>45</v>
      </c>
      <c r="T75" s="74" t="s">
        <v>45</v>
      </c>
      <c r="U75" s="74" t="s">
        <v>45</v>
      </c>
      <c r="V75" s="74" t="s">
        <v>45</v>
      </c>
      <c r="W75" s="74" t="s">
        <v>45</v>
      </c>
      <c r="X75" s="74" t="s">
        <v>45</v>
      </c>
      <c r="Y75" s="259"/>
      <c r="Z75" s="259"/>
    </row>
    <row r="76" spans="1:26" s="75" customFormat="1" ht="45.75" customHeight="1" outlineLevel="2" x14ac:dyDescent="0.3">
      <c r="A76" s="78" t="s">
        <v>337</v>
      </c>
      <c r="B76" s="250"/>
      <c r="C76" s="79" t="s">
        <v>229</v>
      </c>
      <c r="D76" s="80" t="s">
        <v>101</v>
      </c>
      <c r="E76" s="80">
        <v>1</v>
      </c>
      <c r="F76" s="80">
        <v>1</v>
      </c>
      <c r="G76" s="250"/>
      <c r="H76" s="250"/>
      <c r="I76" s="143">
        <v>4497</v>
      </c>
      <c r="J76" s="143">
        <v>4497</v>
      </c>
      <c r="K76" s="74" t="s">
        <v>45</v>
      </c>
      <c r="L76" s="74" t="s">
        <v>45</v>
      </c>
      <c r="M76" s="143">
        <v>4497</v>
      </c>
      <c r="N76" s="74"/>
      <c r="O76" s="74" t="s">
        <v>45</v>
      </c>
      <c r="P76" s="74" t="s">
        <v>45</v>
      </c>
      <c r="Q76" s="74" t="s">
        <v>45</v>
      </c>
      <c r="R76" s="74" t="s">
        <v>45</v>
      </c>
      <c r="S76" s="74" t="s">
        <v>45</v>
      </c>
      <c r="T76" s="74" t="s">
        <v>45</v>
      </c>
      <c r="U76" s="74" t="s">
        <v>45</v>
      </c>
      <c r="V76" s="74" t="s">
        <v>45</v>
      </c>
      <c r="W76" s="74" t="s">
        <v>45</v>
      </c>
      <c r="X76" s="74" t="s">
        <v>45</v>
      </c>
      <c r="Y76" s="259"/>
      <c r="Z76" s="259"/>
    </row>
    <row r="77" spans="1:26" s="75" customFormat="1" ht="45.75" customHeight="1" outlineLevel="2" x14ac:dyDescent="0.3">
      <c r="A77" s="78" t="s">
        <v>338</v>
      </c>
      <c r="B77" s="250"/>
      <c r="C77" s="79" t="s">
        <v>230</v>
      </c>
      <c r="D77" s="80" t="s">
        <v>101</v>
      </c>
      <c r="E77" s="80">
        <v>1</v>
      </c>
      <c r="F77" s="80">
        <v>1</v>
      </c>
      <c r="G77" s="250"/>
      <c r="H77" s="250"/>
      <c r="I77" s="143">
        <v>3497</v>
      </c>
      <c r="J77" s="143">
        <v>3497</v>
      </c>
      <c r="K77" s="74" t="s">
        <v>45</v>
      </c>
      <c r="L77" s="74" t="s">
        <v>45</v>
      </c>
      <c r="M77" s="143">
        <v>3497</v>
      </c>
      <c r="N77" s="74"/>
      <c r="O77" s="74" t="s">
        <v>45</v>
      </c>
      <c r="P77" s="74" t="s">
        <v>45</v>
      </c>
      <c r="Q77" s="74" t="s">
        <v>45</v>
      </c>
      <c r="R77" s="74" t="s">
        <v>45</v>
      </c>
      <c r="S77" s="74" t="s">
        <v>45</v>
      </c>
      <c r="T77" s="74" t="s">
        <v>45</v>
      </c>
      <c r="U77" s="74" t="s">
        <v>45</v>
      </c>
      <c r="V77" s="74" t="s">
        <v>45</v>
      </c>
      <c r="W77" s="74" t="s">
        <v>45</v>
      </c>
      <c r="X77" s="74" t="s">
        <v>45</v>
      </c>
      <c r="Y77" s="259"/>
      <c r="Z77" s="259"/>
    </row>
    <row r="78" spans="1:26" s="75" customFormat="1" ht="45.75" customHeight="1" outlineLevel="2" x14ac:dyDescent="0.3">
      <c r="A78" s="78" t="s">
        <v>339</v>
      </c>
      <c r="B78" s="250"/>
      <c r="C78" s="79" t="s">
        <v>231</v>
      </c>
      <c r="D78" s="80" t="s">
        <v>101</v>
      </c>
      <c r="E78" s="80">
        <v>1</v>
      </c>
      <c r="F78" s="80">
        <v>1</v>
      </c>
      <c r="G78" s="250"/>
      <c r="H78" s="250"/>
      <c r="I78" s="143">
        <v>3997</v>
      </c>
      <c r="J78" s="143">
        <v>3997</v>
      </c>
      <c r="K78" s="74" t="s">
        <v>45</v>
      </c>
      <c r="L78" s="74" t="s">
        <v>45</v>
      </c>
      <c r="M78" s="143">
        <v>3997</v>
      </c>
      <c r="N78" s="74"/>
      <c r="O78" s="74" t="s">
        <v>45</v>
      </c>
      <c r="P78" s="74" t="s">
        <v>45</v>
      </c>
      <c r="Q78" s="74" t="s">
        <v>45</v>
      </c>
      <c r="R78" s="74" t="s">
        <v>45</v>
      </c>
      <c r="S78" s="74" t="s">
        <v>45</v>
      </c>
      <c r="T78" s="74" t="s">
        <v>45</v>
      </c>
      <c r="U78" s="74" t="s">
        <v>45</v>
      </c>
      <c r="V78" s="74" t="s">
        <v>45</v>
      </c>
      <c r="W78" s="74" t="s">
        <v>45</v>
      </c>
      <c r="X78" s="74" t="s">
        <v>45</v>
      </c>
      <c r="Y78" s="259"/>
      <c r="Z78" s="259"/>
    </row>
    <row r="79" spans="1:26" s="75" customFormat="1" ht="45.75" customHeight="1" outlineLevel="2" x14ac:dyDescent="0.3">
      <c r="A79" s="78" t="s">
        <v>340</v>
      </c>
      <c r="B79" s="250"/>
      <c r="C79" s="79" t="s">
        <v>232</v>
      </c>
      <c r="D79" s="80" t="s">
        <v>101</v>
      </c>
      <c r="E79" s="80">
        <v>1</v>
      </c>
      <c r="F79" s="80">
        <v>1</v>
      </c>
      <c r="G79" s="250"/>
      <c r="H79" s="250"/>
      <c r="I79" s="143">
        <v>3997</v>
      </c>
      <c r="J79" s="143">
        <v>3997</v>
      </c>
      <c r="K79" s="74" t="s">
        <v>45</v>
      </c>
      <c r="L79" s="74" t="s">
        <v>45</v>
      </c>
      <c r="M79" s="143">
        <v>3997</v>
      </c>
      <c r="N79" s="74"/>
      <c r="O79" s="74" t="s">
        <v>45</v>
      </c>
      <c r="P79" s="74" t="s">
        <v>45</v>
      </c>
      <c r="Q79" s="74" t="s">
        <v>45</v>
      </c>
      <c r="R79" s="74" t="s">
        <v>45</v>
      </c>
      <c r="S79" s="74" t="s">
        <v>45</v>
      </c>
      <c r="T79" s="74" t="s">
        <v>45</v>
      </c>
      <c r="U79" s="74" t="s">
        <v>45</v>
      </c>
      <c r="V79" s="74" t="s">
        <v>45</v>
      </c>
      <c r="W79" s="74" t="s">
        <v>45</v>
      </c>
      <c r="X79" s="74" t="s">
        <v>45</v>
      </c>
      <c r="Y79" s="259"/>
      <c r="Z79" s="259"/>
    </row>
    <row r="80" spans="1:26" s="75" customFormat="1" ht="45.75" customHeight="1" outlineLevel="2" x14ac:dyDescent="0.3">
      <c r="A80" s="78" t="s">
        <v>341</v>
      </c>
      <c r="B80" s="250"/>
      <c r="C80" s="79" t="s">
        <v>233</v>
      </c>
      <c r="D80" s="80" t="s">
        <v>101</v>
      </c>
      <c r="E80" s="80">
        <v>1</v>
      </c>
      <c r="F80" s="80">
        <v>1</v>
      </c>
      <c r="G80" s="250"/>
      <c r="H80" s="250"/>
      <c r="I80" s="143">
        <v>2497</v>
      </c>
      <c r="J80" s="143">
        <v>2497</v>
      </c>
      <c r="K80" s="74" t="s">
        <v>45</v>
      </c>
      <c r="L80" s="74" t="s">
        <v>45</v>
      </c>
      <c r="M80" s="143">
        <v>2497</v>
      </c>
      <c r="N80" s="74"/>
      <c r="O80" s="74" t="s">
        <v>45</v>
      </c>
      <c r="P80" s="74" t="s">
        <v>45</v>
      </c>
      <c r="Q80" s="74" t="s">
        <v>45</v>
      </c>
      <c r="R80" s="74" t="s">
        <v>45</v>
      </c>
      <c r="S80" s="74" t="s">
        <v>45</v>
      </c>
      <c r="T80" s="74" t="s">
        <v>45</v>
      </c>
      <c r="U80" s="74" t="s">
        <v>45</v>
      </c>
      <c r="V80" s="74" t="s">
        <v>45</v>
      </c>
      <c r="W80" s="74" t="s">
        <v>45</v>
      </c>
      <c r="X80" s="74" t="s">
        <v>45</v>
      </c>
      <c r="Y80" s="259"/>
      <c r="Z80" s="259"/>
    </row>
    <row r="81" spans="1:26" s="75" customFormat="1" ht="45.75" customHeight="1" outlineLevel="2" x14ac:dyDescent="0.3">
      <c r="A81" s="78" t="s">
        <v>342</v>
      </c>
      <c r="B81" s="250"/>
      <c r="C81" s="79" t="s">
        <v>234</v>
      </c>
      <c r="D81" s="80" t="s">
        <v>101</v>
      </c>
      <c r="E81" s="80">
        <v>1</v>
      </c>
      <c r="F81" s="80">
        <v>1</v>
      </c>
      <c r="G81" s="250"/>
      <c r="H81" s="250"/>
      <c r="I81" s="143">
        <v>2497</v>
      </c>
      <c r="J81" s="143">
        <v>2497</v>
      </c>
      <c r="K81" s="74" t="s">
        <v>45</v>
      </c>
      <c r="L81" s="74" t="s">
        <v>45</v>
      </c>
      <c r="M81" s="143">
        <v>2497</v>
      </c>
      <c r="N81" s="74"/>
      <c r="O81" s="74" t="s">
        <v>45</v>
      </c>
      <c r="P81" s="74" t="s">
        <v>45</v>
      </c>
      <c r="Q81" s="74" t="s">
        <v>45</v>
      </c>
      <c r="R81" s="74" t="s">
        <v>45</v>
      </c>
      <c r="S81" s="74" t="s">
        <v>45</v>
      </c>
      <c r="T81" s="74" t="s">
        <v>45</v>
      </c>
      <c r="U81" s="74" t="s">
        <v>45</v>
      </c>
      <c r="V81" s="74" t="s">
        <v>45</v>
      </c>
      <c r="W81" s="74" t="s">
        <v>45</v>
      </c>
      <c r="X81" s="74" t="s">
        <v>45</v>
      </c>
      <c r="Y81" s="259"/>
      <c r="Z81" s="259"/>
    </row>
    <row r="82" spans="1:26" s="75" customFormat="1" ht="45.75" customHeight="1" outlineLevel="2" x14ac:dyDescent="0.3">
      <c r="A82" s="78" t="s">
        <v>343</v>
      </c>
      <c r="B82" s="250"/>
      <c r="C82" s="79" t="s">
        <v>235</v>
      </c>
      <c r="D82" s="80" t="s">
        <v>101</v>
      </c>
      <c r="E82" s="80">
        <v>1</v>
      </c>
      <c r="F82" s="80">
        <v>1</v>
      </c>
      <c r="G82" s="250"/>
      <c r="H82" s="250"/>
      <c r="I82" s="143">
        <v>2497</v>
      </c>
      <c r="J82" s="143">
        <v>2497</v>
      </c>
      <c r="K82" s="74" t="s">
        <v>45</v>
      </c>
      <c r="L82" s="74" t="s">
        <v>45</v>
      </c>
      <c r="M82" s="143">
        <v>2497</v>
      </c>
      <c r="N82" s="74"/>
      <c r="O82" s="74" t="s">
        <v>45</v>
      </c>
      <c r="P82" s="74" t="s">
        <v>45</v>
      </c>
      <c r="Q82" s="74" t="s">
        <v>45</v>
      </c>
      <c r="R82" s="74" t="s">
        <v>45</v>
      </c>
      <c r="S82" s="74" t="s">
        <v>45</v>
      </c>
      <c r="T82" s="74" t="s">
        <v>45</v>
      </c>
      <c r="U82" s="74" t="s">
        <v>45</v>
      </c>
      <c r="V82" s="74" t="s">
        <v>45</v>
      </c>
      <c r="W82" s="74" t="s">
        <v>45</v>
      </c>
      <c r="X82" s="74" t="s">
        <v>45</v>
      </c>
      <c r="Y82" s="259"/>
      <c r="Z82" s="259"/>
    </row>
    <row r="83" spans="1:26" s="75" customFormat="1" ht="45.75" customHeight="1" outlineLevel="2" x14ac:dyDescent="0.3">
      <c r="A83" s="78" t="s">
        <v>344</v>
      </c>
      <c r="B83" s="250"/>
      <c r="C83" s="79" t="s">
        <v>236</v>
      </c>
      <c r="D83" s="80" t="s">
        <v>101</v>
      </c>
      <c r="E83" s="80">
        <v>1</v>
      </c>
      <c r="F83" s="80">
        <v>1</v>
      </c>
      <c r="G83" s="250"/>
      <c r="H83" s="250"/>
      <c r="I83" s="143">
        <v>3997</v>
      </c>
      <c r="J83" s="143">
        <v>3997</v>
      </c>
      <c r="K83" s="74" t="s">
        <v>45</v>
      </c>
      <c r="L83" s="74" t="s">
        <v>45</v>
      </c>
      <c r="M83" s="143">
        <v>3997</v>
      </c>
      <c r="N83" s="74"/>
      <c r="O83" s="74" t="s">
        <v>45</v>
      </c>
      <c r="P83" s="74" t="s">
        <v>45</v>
      </c>
      <c r="Q83" s="74" t="s">
        <v>45</v>
      </c>
      <c r="R83" s="74" t="s">
        <v>45</v>
      </c>
      <c r="S83" s="74" t="s">
        <v>45</v>
      </c>
      <c r="T83" s="74" t="s">
        <v>45</v>
      </c>
      <c r="U83" s="74" t="s">
        <v>45</v>
      </c>
      <c r="V83" s="74" t="s">
        <v>45</v>
      </c>
      <c r="W83" s="74" t="s">
        <v>45</v>
      </c>
      <c r="X83" s="74" t="s">
        <v>45</v>
      </c>
      <c r="Y83" s="259"/>
      <c r="Z83" s="259"/>
    </row>
    <row r="84" spans="1:26" s="75" customFormat="1" ht="45.75" customHeight="1" outlineLevel="1" x14ac:dyDescent="0.3">
      <c r="A84" s="71" t="s">
        <v>28</v>
      </c>
      <c r="B84" s="250"/>
      <c r="C84" s="106" t="s">
        <v>237</v>
      </c>
      <c r="D84" s="84" t="s">
        <v>101</v>
      </c>
      <c r="E84" s="84">
        <f>SUM(E85:E86)</f>
        <v>2</v>
      </c>
      <c r="F84" s="84">
        <f>SUM(F85:F86)</f>
        <v>2</v>
      </c>
      <c r="G84" s="250"/>
      <c r="H84" s="250"/>
      <c r="I84" s="144">
        <f>SUM(I85:I86)</f>
        <v>51900</v>
      </c>
      <c r="J84" s="144">
        <f>SUM(J85:J86)</f>
        <v>51900</v>
      </c>
      <c r="K84" s="74" t="s">
        <v>45</v>
      </c>
      <c r="L84" s="74" t="s">
        <v>45</v>
      </c>
      <c r="M84" s="144">
        <f>SUM(M85:M86)</f>
        <v>51900</v>
      </c>
      <c r="N84" s="74"/>
      <c r="O84" s="74" t="s">
        <v>45</v>
      </c>
      <c r="P84" s="74" t="s">
        <v>45</v>
      </c>
      <c r="Q84" s="74" t="s">
        <v>45</v>
      </c>
      <c r="R84" s="74" t="s">
        <v>45</v>
      </c>
      <c r="S84" s="74" t="s">
        <v>45</v>
      </c>
      <c r="T84" s="74" t="s">
        <v>45</v>
      </c>
      <c r="U84" s="74" t="s">
        <v>45</v>
      </c>
      <c r="V84" s="74" t="s">
        <v>45</v>
      </c>
      <c r="W84" s="74" t="s">
        <v>45</v>
      </c>
      <c r="X84" s="74" t="s">
        <v>45</v>
      </c>
      <c r="Y84" s="259"/>
      <c r="Z84" s="259"/>
    </row>
    <row r="85" spans="1:26" s="75" customFormat="1" ht="45.75" customHeight="1" outlineLevel="2" x14ac:dyDescent="0.3">
      <c r="A85" s="78" t="s">
        <v>73</v>
      </c>
      <c r="B85" s="250"/>
      <c r="C85" s="79" t="s">
        <v>238</v>
      </c>
      <c r="D85" s="80" t="s">
        <v>101</v>
      </c>
      <c r="E85" s="80">
        <v>1</v>
      </c>
      <c r="F85" s="80">
        <v>1</v>
      </c>
      <c r="G85" s="250"/>
      <c r="H85" s="250"/>
      <c r="I85" s="143">
        <v>26950</v>
      </c>
      <c r="J85" s="143">
        <v>26950</v>
      </c>
      <c r="K85" s="74" t="s">
        <v>45</v>
      </c>
      <c r="L85" s="74" t="s">
        <v>45</v>
      </c>
      <c r="M85" s="143">
        <v>26950</v>
      </c>
      <c r="N85" s="74"/>
      <c r="O85" s="74" t="s">
        <v>45</v>
      </c>
      <c r="P85" s="74" t="s">
        <v>45</v>
      </c>
      <c r="Q85" s="74" t="s">
        <v>45</v>
      </c>
      <c r="R85" s="74" t="s">
        <v>45</v>
      </c>
      <c r="S85" s="74" t="s">
        <v>45</v>
      </c>
      <c r="T85" s="74" t="s">
        <v>45</v>
      </c>
      <c r="U85" s="74" t="s">
        <v>45</v>
      </c>
      <c r="V85" s="74" t="s">
        <v>45</v>
      </c>
      <c r="W85" s="74" t="s">
        <v>45</v>
      </c>
      <c r="X85" s="74" t="s">
        <v>45</v>
      </c>
      <c r="Y85" s="259"/>
      <c r="Z85" s="259"/>
    </row>
    <row r="86" spans="1:26" s="75" customFormat="1" ht="45.75" customHeight="1" outlineLevel="2" x14ac:dyDescent="0.3">
      <c r="A86" s="78" t="s">
        <v>74</v>
      </c>
      <c r="B86" s="250"/>
      <c r="C86" s="79" t="s">
        <v>239</v>
      </c>
      <c r="D86" s="80" t="s">
        <v>101</v>
      </c>
      <c r="E86" s="80">
        <v>1</v>
      </c>
      <c r="F86" s="80">
        <v>1</v>
      </c>
      <c r="G86" s="250"/>
      <c r="H86" s="250"/>
      <c r="I86" s="143">
        <v>24950</v>
      </c>
      <c r="J86" s="143">
        <v>24950</v>
      </c>
      <c r="K86" s="74" t="s">
        <v>45</v>
      </c>
      <c r="L86" s="74" t="s">
        <v>45</v>
      </c>
      <c r="M86" s="143">
        <v>24950</v>
      </c>
      <c r="N86" s="74"/>
      <c r="O86" s="74" t="s">
        <v>45</v>
      </c>
      <c r="P86" s="74" t="s">
        <v>45</v>
      </c>
      <c r="Q86" s="74" t="s">
        <v>45</v>
      </c>
      <c r="R86" s="74" t="s">
        <v>45</v>
      </c>
      <c r="S86" s="74" t="s">
        <v>45</v>
      </c>
      <c r="T86" s="74" t="s">
        <v>45</v>
      </c>
      <c r="U86" s="74" t="s">
        <v>45</v>
      </c>
      <c r="V86" s="74" t="s">
        <v>45</v>
      </c>
      <c r="W86" s="74" t="s">
        <v>45</v>
      </c>
      <c r="X86" s="74" t="s">
        <v>45</v>
      </c>
      <c r="Y86" s="259"/>
      <c r="Z86" s="259"/>
    </row>
    <row r="87" spans="1:26" s="75" customFormat="1" ht="45.75" customHeight="1" outlineLevel="1" x14ac:dyDescent="0.3">
      <c r="A87" s="71" t="s">
        <v>345</v>
      </c>
      <c r="B87" s="250"/>
      <c r="C87" s="106" t="s">
        <v>240</v>
      </c>
      <c r="D87" s="84" t="s">
        <v>101</v>
      </c>
      <c r="E87" s="84">
        <v>1</v>
      </c>
      <c r="F87" s="84">
        <v>1</v>
      </c>
      <c r="G87" s="250"/>
      <c r="H87" s="250"/>
      <c r="I87" s="144">
        <f>I88</f>
        <v>7900</v>
      </c>
      <c r="J87" s="144">
        <f>J88</f>
        <v>7900</v>
      </c>
      <c r="K87" s="74" t="s">
        <v>45</v>
      </c>
      <c r="L87" s="74" t="s">
        <v>45</v>
      </c>
      <c r="M87" s="144">
        <f>M88</f>
        <v>7900</v>
      </c>
      <c r="N87" s="74"/>
      <c r="O87" s="74" t="s">
        <v>45</v>
      </c>
      <c r="P87" s="74" t="s">
        <v>45</v>
      </c>
      <c r="Q87" s="74" t="s">
        <v>45</v>
      </c>
      <c r="R87" s="74" t="s">
        <v>45</v>
      </c>
      <c r="S87" s="74" t="s">
        <v>45</v>
      </c>
      <c r="T87" s="74" t="s">
        <v>45</v>
      </c>
      <c r="U87" s="74" t="s">
        <v>45</v>
      </c>
      <c r="V87" s="74" t="s">
        <v>45</v>
      </c>
      <c r="W87" s="74" t="s">
        <v>45</v>
      </c>
      <c r="X87" s="74" t="s">
        <v>45</v>
      </c>
      <c r="Y87" s="259"/>
      <c r="Z87" s="259"/>
    </row>
    <row r="88" spans="1:26" s="75" customFormat="1" ht="45.75" customHeight="1" outlineLevel="2" x14ac:dyDescent="0.3">
      <c r="A88" s="78" t="s">
        <v>346</v>
      </c>
      <c r="B88" s="250"/>
      <c r="C88" s="79" t="s">
        <v>241</v>
      </c>
      <c r="D88" s="80" t="s">
        <v>101</v>
      </c>
      <c r="E88" s="80">
        <v>1</v>
      </c>
      <c r="F88" s="80">
        <v>1</v>
      </c>
      <c r="G88" s="250"/>
      <c r="H88" s="250"/>
      <c r="I88" s="143">
        <v>7900</v>
      </c>
      <c r="J88" s="143">
        <v>7900</v>
      </c>
      <c r="K88" s="74" t="s">
        <v>45</v>
      </c>
      <c r="L88" s="74" t="s">
        <v>45</v>
      </c>
      <c r="M88" s="143">
        <v>7900</v>
      </c>
      <c r="N88" s="74"/>
      <c r="O88" s="74" t="s">
        <v>45</v>
      </c>
      <c r="P88" s="74" t="s">
        <v>45</v>
      </c>
      <c r="Q88" s="74" t="s">
        <v>45</v>
      </c>
      <c r="R88" s="74" t="s">
        <v>45</v>
      </c>
      <c r="S88" s="74" t="s">
        <v>45</v>
      </c>
      <c r="T88" s="74" t="s">
        <v>45</v>
      </c>
      <c r="U88" s="74" t="s">
        <v>45</v>
      </c>
      <c r="V88" s="74" t="s">
        <v>45</v>
      </c>
      <c r="W88" s="74" t="s">
        <v>45</v>
      </c>
      <c r="X88" s="74" t="s">
        <v>45</v>
      </c>
      <c r="Y88" s="259"/>
      <c r="Z88" s="259"/>
    </row>
    <row r="89" spans="1:26" s="75" customFormat="1" ht="45.75" customHeight="1" outlineLevel="1" x14ac:dyDescent="0.3">
      <c r="A89" s="71" t="s">
        <v>347</v>
      </c>
      <c r="B89" s="250"/>
      <c r="C89" s="106" t="s">
        <v>242</v>
      </c>
      <c r="D89" s="84" t="s">
        <v>102</v>
      </c>
      <c r="E89" s="84">
        <f>SUM(E90:E94)</f>
        <v>5</v>
      </c>
      <c r="F89" s="84">
        <f>SUM(F90:F94)</f>
        <v>5</v>
      </c>
      <c r="G89" s="250"/>
      <c r="H89" s="250"/>
      <c r="I89" s="74">
        <f>SUM(I90:I94)</f>
        <v>12650</v>
      </c>
      <c r="J89" s="74">
        <f>SUM(J90:J94)</f>
        <v>12650</v>
      </c>
      <c r="K89" s="74" t="s">
        <v>45</v>
      </c>
      <c r="L89" s="74" t="s">
        <v>45</v>
      </c>
      <c r="M89" s="74">
        <f>SUM(M90:M94)</f>
        <v>12650</v>
      </c>
      <c r="N89" s="74"/>
      <c r="O89" s="74" t="s">
        <v>45</v>
      </c>
      <c r="P89" s="74" t="s">
        <v>45</v>
      </c>
      <c r="Q89" s="74" t="s">
        <v>45</v>
      </c>
      <c r="R89" s="74" t="s">
        <v>45</v>
      </c>
      <c r="S89" s="74" t="s">
        <v>45</v>
      </c>
      <c r="T89" s="74" t="s">
        <v>45</v>
      </c>
      <c r="U89" s="74" t="s">
        <v>45</v>
      </c>
      <c r="V89" s="74" t="s">
        <v>45</v>
      </c>
      <c r="W89" s="74" t="s">
        <v>45</v>
      </c>
      <c r="X89" s="74" t="s">
        <v>45</v>
      </c>
      <c r="Y89" s="259"/>
      <c r="Z89" s="259"/>
    </row>
    <row r="90" spans="1:26" s="75" customFormat="1" ht="45.75" customHeight="1" outlineLevel="2" x14ac:dyDescent="0.3">
      <c r="A90" s="78" t="s">
        <v>348</v>
      </c>
      <c r="B90" s="250"/>
      <c r="C90" s="79" t="s">
        <v>243</v>
      </c>
      <c r="D90" s="80" t="s">
        <v>102</v>
      </c>
      <c r="E90" s="80">
        <v>1</v>
      </c>
      <c r="F90" s="80">
        <v>1</v>
      </c>
      <c r="G90" s="250"/>
      <c r="H90" s="250"/>
      <c r="I90" s="143">
        <v>1950</v>
      </c>
      <c r="J90" s="143">
        <v>1950</v>
      </c>
      <c r="K90" s="74" t="s">
        <v>45</v>
      </c>
      <c r="L90" s="74" t="s">
        <v>45</v>
      </c>
      <c r="M90" s="143">
        <v>1950</v>
      </c>
      <c r="N90" s="74"/>
      <c r="O90" s="74" t="s">
        <v>45</v>
      </c>
      <c r="P90" s="74" t="s">
        <v>45</v>
      </c>
      <c r="Q90" s="74" t="s">
        <v>45</v>
      </c>
      <c r="R90" s="74" t="s">
        <v>45</v>
      </c>
      <c r="S90" s="74" t="s">
        <v>45</v>
      </c>
      <c r="T90" s="74" t="s">
        <v>45</v>
      </c>
      <c r="U90" s="74" t="s">
        <v>45</v>
      </c>
      <c r="V90" s="74" t="s">
        <v>45</v>
      </c>
      <c r="W90" s="74" t="s">
        <v>45</v>
      </c>
      <c r="X90" s="74" t="s">
        <v>45</v>
      </c>
      <c r="Y90" s="259"/>
      <c r="Z90" s="259"/>
    </row>
    <row r="91" spans="1:26" s="75" customFormat="1" ht="45.75" customHeight="1" outlineLevel="2" x14ac:dyDescent="0.3">
      <c r="A91" s="78" t="s">
        <v>349</v>
      </c>
      <c r="B91" s="250"/>
      <c r="C91" s="79" t="s">
        <v>244</v>
      </c>
      <c r="D91" s="80" t="s">
        <v>102</v>
      </c>
      <c r="E91" s="80">
        <v>1</v>
      </c>
      <c r="F91" s="80">
        <v>1</v>
      </c>
      <c r="G91" s="250"/>
      <c r="H91" s="250"/>
      <c r="I91" s="143">
        <v>1950</v>
      </c>
      <c r="J91" s="143">
        <v>1950</v>
      </c>
      <c r="K91" s="74" t="s">
        <v>45</v>
      </c>
      <c r="L91" s="74" t="s">
        <v>45</v>
      </c>
      <c r="M91" s="143">
        <v>1950</v>
      </c>
      <c r="N91" s="74"/>
      <c r="O91" s="74" t="s">
        <v>45</v>
      </c>
      <c r="P91" s="74" t="s">
        <v>45</v>
      </c>
      <c r="Q91" s="74" t="s">
        <v>45</v>
      </c>
      <c r="R91" s="74" t="s">
        <v>45</v>
      </c>
      <c r="S91" s="74" t="s">
        <v>45</v>
      </c>
      <c r="T91" s="74" t="s">
        <v>45</v>
      </c>
      <c r="U91" s="74" t="s">
        <v>45</v>
      </c>
      <c r="V91" s="74" t="s">
        <v>45</v>
      </c>
      <c r="W91" s="74" t="s">
        <v>45</v>
      </c>
      <c r="X91" s="74" t="s">
        <v>45</v>
      </c>
      <c r="Y91" s="259"/>
      <c r="Z91" s="259"/>
    </row>
    <row r="92" spans="1:26" s="75" customFormat="1" ht="55.5" customHeight="1" outlineLevel="2" x14ac:dyDescent="0.3">
      <c r="A92" s="78" t="s">
        <v>350</v>
      </c>
      <c r="B92" s="250"/>
      <c r="C92" s="79" t="s">
        <v>245</v>
      </c>
      <c r="D92" s="80" t="s">
        <v>102</v>
      </c>
      <c r="E92" s="80">
        <v>1</v>
      </c>
      <c r="F92" s="80">
        <v>1</v>
      </c>
      <c r="G92" s="250"/>
      <c r="H92" s="250"/>
      <c r="I92" s="143">
        <v>4850</v>
      </c>
      <c r="J92" s="143">
        <v>4850</v>
      </c>
      <c r="K92" s="74" t="s">
        <v>45</v>
      </c>
      <c r="L92" s="74" t="s">
        <v>45</v>
      </c>
      <c r="M92" s="143">
        <v>4850</v>
      </c>
      <c r="N92" s="74"/>
      <c r="O92" s="74" t="s">
        <v>45</v>
      </c>
      <c r="P92" s="74" t="s">
        <v>45</v>
      </c>
      <c r="Q92" s="74" t="s">
        <v>45</v>
      </c>
      <c r="R92" s="74" t="s">
        <v>45</v>
      </c>
      <c r="S92" s="74" t="s">
        <v>45</v>
      </c>
      <c r="T92" s="74" t="s">
        <v>45</v>
      </c>
      <c r="U92" s="74" t="s">
        <v>45</v>
      </c>
      <c r="V92" s="74" t="s">
        <v>45</v>
      </c>
      <c r="W92" s="74" t="s">
        <v>45</v>
      </c>
      <c r="X92" s="74" t="s">
        <v>45</v>
      </c>
      <c r="Y92" s="259"/>
      <c r="Z92" s="259"/>
    </row>
    <row r="93" spans="1:26" s="75" customFormat="1" ht="45.75" customHeight="1" outlineLevel="2" x14ac:dyDescent="0.3">
      <c r="A93" s="78" t="s">
        <v>351</v>
      </c>
      <c r="B93" s="250"/>
      <c r="C93" s="79" t="s">
        <v>246</v>
      </c>
      <c r="D93" s="80" t="s">
        <v>102</v>
      </c>
      <c r="E93" s="80">
        <v>1</v>
      </c>
      <c r="F93" s="80">
        <v>1</v>
      </c>
      <c r="G93" s="250"/>
      <c r="H93" s="250"/>
      <c r="I93" s="143">
        <v>1950</v>
      </c>
      <c r="J93" s="143">
        <v>1950</v>
      </c>
      <c r="K93" s="74" t="s">
        <v>45</v>
      </c>
      <c r="L93" s="74" t="s">
        <v>45</v>
      </c>
      <c r="M93" s="143">
        <v>1950</v>
      </c>
      <c r="N93" s="74"/>
      <c r="O93" s="74" t="s">
        <v>45</v>
      </c>
      <c r="P93" s="74" t="s">
        <v>45</v>
      </c>
      <c r="Q93" s="74" t="s">
        <v>45</v>
      </c>
      <c r="R93" s="74" t="s">
        <v>45</v>
      </c>
      <c r="S93" s="74" t="s">
        <v>45</v>
      </c>
      <c r="T93" s="74" t="s">
        <v>45</v>
      </c>
      <c r="U93" s="74" t="s">
        <v>45</v>
      </c>
      <c r="V93" s="74" t="s">
        <v>45</v>
      </c>
      <c r="W93" s="74" t="s">
        <v>45</v>
      </c>
      <c r="X93" s="74" t="s">
        <v>45</v>
      </c>
      <c r="Y93" s="259"/>
      <c r="Z93" s="259"/>
    </row>
    <row r="94" spans="1:26" s="75" customFormat="1" ht="45.75" customHeight="1" outlineLevel="2" x14ac:dyDescent="0.3">
      <c r="A94" s="78" t="s">
        <v>352</v>
      </c>
      <c r="B94" s="250"/>
      <c r="C94" s="79" t="s">
        <v>247</v>
      </c>
      <c r="D94" s="80" t="s">
        <v>102</v>
      </c>
      <c r="E94" s="80">
        <v>1</v>
      </c>
      <c r="F94" s="80">
        <v>1</v>
      </c>
      <c r="G94" s="250"/>
      <c r="H94" s="250"/>
      <c r="I94" s="143">
        <v>1950</v>
      </c>
      <c r="J94" s="143">
        <v>1950</v>
      </c>
      <c r="K94" s="74" t="s">
        <v>45</v>
      </c>
      <c r="L94" s="74" t="s">
        <v>45</v>
      </c>
      <c r="M94" s="143">
        <v>1950</v>
      </c>
      <c r="N94" s="74"/>
      <c r="O94" s="74" t="s">
        <v>45</v>
      </c>
      <c r="P94" s="74" t="s">
        <v>45</v>
      </c>
      <c r="Q94" s="74" t="s">
        <v>45</v>
      </c>
      <c r="R94" s="74" t="s">
        <v>45</v>
      </c>
      <c r="S94" s="74" t="s">
        <v>45</v>
      </c>
      <c r="T94" s="74" t="s">
        <v>45</v>
      </c>
      <c r="U94" s="74" t="s">
        <v>45</v>
      </c>
      <c r="V94" s="74" t="s">
        <v>45</v>
      </c>
      <c r="W94" s="74" t="s">
        <v>45</v>
      </c>
      <c r="X94" s="74" t="s">
        <v>45</v>
      </c>
      <c r="Y94" s="259"/>
      <c r="Z94" s="259"/>
    </row>
    <row r="95" spans="1:26" s="75" customFormat="1" ht="45.75" customHeight="1" outlineLevel="1" x14ac:dyDescent="0.3">
      <c r="A95" s="71" t="s">
        <v>353</v>
      </c>
      <c r="B95" s="250"/>
      <c r="C95" s="106" t="s">
        <v>248</v>
      </c>
      <c r="D95" s="84" t="s">
        <v>102</v>
      </c>
      <c r="E95" s="84">
        <f>SUM(E96:E97)</f>
        <v>2</v>
      </c>
      <c r="F95" s="84">
        <f>SUM(F96:F97)</f>
        <v>2</v>
      </c>
      <c r="G95" s="250"/>
      <c r="H95" s="250"/>
      <c r="I95" s="144">
        <f>SUM(I96:I97)</f>
        <v>5956.2060000000001</v>
      </c>
      <c r="J95" s="144">
        <f>SUM(J96:J97)</f>
        <v>5956.2060000000001</v>
      </c>
      <c r="K95" s="74" t="s">
        <v>45</v>
      </c>
      <c r="L95" s="74" t="s">
        <v>45</v>
      </c>
      <c r="M95" s="144">
        <f>SUM(M96:M97)</f>
        <v>5956.2060000000001</v>
      </c>
      <c r="N95" s="74"/>
      <c r="O95" s="74" t="s">
        <v>45</v>
      </c>
      <c r="P95" s="74" t="s">
        <v>45</v>
      </c>
      <c r="Q95" s="74" t="s">
        <v>45</v>
      </c>
      <c r="R95" s="74" t="s">
        <v>45</v>
      </c>
      <c r="S95" s="74" t="s">
        <v>45</v>
      </c>
      <c r="T95" s="74" t="s">
        <v>45</v>
      </c>
      <c r="U95" s="74" t="s">
        <v>45</v>
      </c>
      <c r="V95" s="74" t="s">
        <v>45</v>
      </c>
      <c r="W95" s="74" t="s">
        <v>45</v>
      </c>
      <c r="X95" s="74" t="s">
        <v>45</v>
      </c>
      <c r="Y95" s="259"/>
      <c r="Z95" s="259"/>
    </row>
    <row r="96" spans="1:26" s="75" customFormat="1" ht="55.5" customHeight="1" outlineLevel="2" x14ac:dyDescent="0.3">
      <c r="A96" s="78" t="s">
        <v>354</v>
      </c>
      <c r="B96" s="250"/>
      <c r="C96" s="79" t="s">
        <v>249</v>
      </c>
      <c r="D96" s="80" t="s">
        <v>102</v>
      </c>
      <c r="E96" s="80">
        <v>1</v>
      </c>
      <c r="F96" s="80">
        <v>1</v>
      </c>
      <c r="G96" s="250"/>
      <c r="H96" s="250"/>
      <c r="I96" s="143">
        <v>3466.2060000000001</v>
      </c>
      <c r="J96" s="143">
        <v>3466.2060000000001</v>
      </c>
      <c r="K96" s="74" t="s">
        <v>45</v>
      </c>
      <c r="L96" s="74" t="s">
        <v>45</v>
      </c>
      <c r="M96" s="143">
        <v>3466.2060000000001</v>
      </c>
      <c r="N96" s="74"/>
      <c r="O96" s="74" t="s">
        <v>45</v>
      </c>
      <c r="P96" s="74" t="s">
        <v>45</v>
      </c>
      <c r="Q96" s="74" t="s">
        <v>45</v>
      </c>
      <c r="R96" s="74" t="s">
        <v>45</v>
      </c>
      <c r="S96" s="74" t="s">
        <v>45</v>
      </c>
      <c r="T96" s="74" t="s">
        <v>45</v>
      </c>
      <c r="U96" s="74" t="s">
        <v>45</v>
      </c>
      <c r="V96" s="74" t="s">
        <v>45</v>
      </c>
      <c r="W96" s="74" t="s">
        <v>45</v>
      </c>
      <c r="X96" s="74" t="s">
        <v>45</v>
      </c>
      <c r="Y96" s="259"/>
      <c r="Z96" s="259"/>
    </row>
    <row r="97" spans="1:26" s="75" customFormat="1" ht="45.75" customHeight="1" outlineLevel="2" x14ac:dyDescent="0.3">
      <c r="A97" s="78" t="s">
        <v>355</v>
      </c>
      <c r="B97" s="250"/>
      <c r="C97" s="79" t="s">
        <v>250</v>
      </c>
      <c r="D97" s="80" t="s">
        <v>102</v>
      </c>
      <c r="E97" s="80">
        <v>1</v>
      </c>
      <c r="F97" s="80">
        <v>1</v>
      </c>
      <c r="G97" s="250"/>
      <c r="H97" s="250"/>
      <c r="I97" s="143">
        <v>2490</v>
      </c>
      <c r="J97" s="143">
        <v>2490</v>
      </c>
      <c r="K97" s="74" t="s">
        <v>45</v>
      </c>
      <c r="L97" s="74" t="s">
        <v>45</v>
      </c>
      <c r="M97" s="143">
        <v>2490</v>
      </c>
      <c r="N97" s="74"/>
      <c r="O97" s="74" t="s">
        <v>45</v>
      </c>
      <c r="P97" s="74" t="s">
        <v>45</v>
      </c>
      <c r="Q97" s="74" t="s">
        <v>45</v>
      </c>
      <c r="R97" s="74" t="s">
        <v>45</v>
      </c>
      <c r="S97" s="74" t="s">
        <v>45</v>
      </c>
      <c r="T97" s="74" t="s">
        <v>45</v>
      </c>
      <c r="U97" s="74" t="s">
        <v>45</v>
      </c>
      <c r="V97" s="74" t="s">
        <v>45</v>
      </c>
      <c r="W97" s="74" t="s">
        <v>45</v>
      </c>
      <c r="X97" s="74" t="s">
        <v>45</v>
      </c>
      <c r="Y97" s="259"/>
      <c r="Z97" s="259"/>
    </row>
    <row r="98" spans="1:26" s="75" customFormat="1" ht="45.75" customHeight="1" outlineLevel="1" x14ac:dyDescent="0.3">
      <c r="A98" s="71" t="s">
        <v>356</v>
      </c>
      <c r="B98" s="250"/>
      <c r="C98" s="106" t="s">
        <v>251</v>
      </c>
      <c r="D98" s="84" t="s">
        <v>102</v>
      </c>
      <c r="E98" s="84">
        <f>SUM(E99:E109)</f>
        <v>11</v>
      </c>
      <c r="F98" s="84">
        <f>SUM(F99:F109)</f>
        <v>11</v>
      </c>
      <c r="G98" s="250"/>
      <c r="H98" s="250"/>
      <c r="I98" s="144">
        <f>SUM(I99:I109)</f>
        <v>10120</v>
      </c>
      <c r="J98" s="144">
        <f>SUM(J99:J109)</f>
        <v>10120</v>
      </c>
      <c r="K98" s="74" t="s">
        <v>45</v>
      </c>
      <c r="L98" s="74" t="s">
        <v>45</v>
      </c>
      <c r="M98" s="144">
        <f>SUM(M99:M109)</f>
        <v>10120</v>
      </c>
      <c r="N98" s="74"/>
      <c r="O98" s="74" t="s">
        <v>45</v>
      </c>
      <c r="P98" s="74" t="s">
        <v>45</v>
      </c>
      <c r="Q98" s="74" t="s">
        <v>45</v>
      </c>
      <c r="R98" s="74" t="s">
        <v>45</v>
      </c>
      <c r="S98" s="74" t="s">
        <v>45</v>
      </c>
      <c r="T98" s="74" t="s">
        <v>45</v>
      </c>
      <c r="U98" s="74" t="s">
        <v>45</v>
      </c>
      <c r="V98" s="74" t="s">
        <v>45</v>
      </c>
      <c r="W98" s="74" t="s">
        <v>45</v>
      </c>
      <c r="X98" s="74" t="s">
        <v>45</v>
      </c>
      <c r="Y98" s="259"/>
      <c r="Z98" s="259"/>
    </row>
    <row r="99" spans="1:26" s="75" customFormat="1" ht="45.75" customHeight="1" outlineLevel="2" x14ac:dyDescent="0.3">
      <c r="A99" s="78" t="s">
        <v>357</v>
      </c>
      <c r="B99" s="250"/>
      <c r="C99" s="79" t="s">
        <v>252</v>
      </c>
      <c r="D99" s="80" t="s">
        <v>102</v>
      </c>
      <c r="E99" s="80">
        <v>1</v>
      </c>
      <c r="F99" s="80">
        <v>1</v>
      </c>
      <c r="G99" s="250"/>
      <c r="H99" s="250"/>
      <c r="I99" s="143">
        <v>920</v>
      </c>
      <c r="J99" s="143">
        <v>920</v>
      </c>
      <c r="K99" s="74" t="s">
        <v>45</v>
      </c>
      <c r="L99" s="74" t="s">
        <v>45</v>
      </c>
      <c r="M99" s="143">
        <v>920</v>
      </c>
      <c r="N99" s="74"/>
      <c r="O99" s="74" t="s">
        <v>45</v>
      </c>
      <c r="P99" s="74" t="s">
        <v>45</v>
      </c>
      <c r="Q99" s="74" t="s">
        <v>45</v>
      </c>
      <c r="R99" s="74" t="s">
        <v>45</v>
      </c>
      <c r="S99" s="74" t="s">
        <v>45</v>
      </c>
      <c r="T99" s="74" t="s">
        <v>45</v>
      </c>
      <c r="U99" s="74" t="s">
        <v>45</v>
      </c>
      <c r="V99" s="74" t="s">
        <v>45</v>
      </c>
      <c r="W99" s="74" t="s">
        <v>45</v>
      </c>
      <c r="X99" s="74" t="s">
        <v>45</v>
      </c>
      <c r="Y99" s="259"/>
      <c r="Z99" s="259"/>
    </row>
    <row r="100" spans="1:26" s="75" customFormat="1" ht="45.75" customHeight="1" outlineLevel="2" x14ac:dyDescent="0.3">
      <c r="A100" s="78" t="s">
        <v>358</v>
      </c>
      <c r="B100" s="250"/>
      <c r="C100" s="79" t="s">
        <v>253</v>
      </c>
      <c r="D100" s="80" t="s">
        <v>102</v>
      </c>
      <c r="E100" s="80">
        <v>1</v>
      </c>
      <c r="F100" s="80">
        <v>1</v>
      </c>
      <c r="G100" s="250"/>
      <c r="H100" s="250"/>
      <c r="I100" s="143">
        <v>920</v>
      </c>
      <c r="J100" s="143">
        <v>920</v>
      </c>
      <c r="K100" s="74" t="s">
        <v>45</v>
      </c>
      <c r="L100" s="74" t="s">
        <v>45</v>
      </c>
      <c r="M100" s="143">
        <v>920</v>
      </c>
      <c r="N100" s="74"/>
      <c r="O100" s="74" t="s">
        <v>45</v>
      </c>
      <c r="P100" s="74" t="s">
        <v>45</v>
      </c>
      <c r="Q100" s="74" t="s">
        <v>45</v>
      </c>
      <c r="R100" s="74" t="s">
        <v>45</v>
      </c>
      <c r="S100" s="74" t="s">
        <v>45</v>
      </c>
      <c r="T100" s="74" t="s">
        <v>45</v>
      </c>
      <c r="U100" s="74" t="s">
        <v>45</v>
      </c>
      <c r="V100" s="74" t="s">
        <v>45</v>
      </c>
      <c r="W100" s="74" t="s">
        <v>45</v>
      </c>
      <c r="X100" s="74" t="s">
        <v>45</v>
      </c>
      <c r="Y100" s="259"/>
      <c r="Z100" s="259"/>
    </row>
    <row r="101" spans="1:26" s="75" customFormat="1" ht="45.75" customHeight="1" outlineLevel="2" x14ac:dyDescent="0.3">
      <c r="A101" s="78" t="s">
        <v>359</v>
      </c>
      <c r="B101" s="250"/>
      <c r="C101" s="79" t="s">
        <v>254</v>
      </c>
      <c r="D101" s="80" t="s">
        <v>102</v>
      </c>
      <c r="E101" s="80">
        <v>1</v>
      </c>
      <c r="F101" s="80">
        <v>1</v>
      </c>
      <c r="G101" s="250"/>
      <c r="H101" s="250"/>
      <c r="I101" s="143">
        <v>920</v>
      </c>
      <c r="J101" s="143">
        <v>920</v>
      </c>
      <c r="K101" s="74" t="s">
        <v>45</v>
      </c>
      <c r="L101" s="74" t="s">
        <v>45</v>
      </c>
      <c r="M101" s="143">
        <v>920</v>
      </c>
      <c r="N101" s="74"/>
      <c r="O101" s="74" t="s">
        <v>45</v>
      </c>
      <c r="P101" s="74" t="s">
        <v>45</v>
      </c>
      <c r="Q101" s="74" t="s">
        <v>45</v>
      </c>
      <c r="R101" s="74" t="s">
        <v>45</v>
      </c>
      <c r="S101" s="74" t="s">
        <v>45</v>
      </c>
      <c r="T101" s="74" t="s">
        <v>45</v>
      </c>
      <c r="U101" s="74" t="s">
        <v>45</v>
      </c>
      <c r="V101" s="74" t="s">
        <v>45</v>
      </c>
      <c r="W101" s="74" t="s">
        <v>45</v>
      </c>
      <c r="X101" s="74" t="s">
        <v>45</v>
      </c>
      <c r="Y101" s="259"/>
      <c r="Z101" s="259"/>
    </row>
    <row r="102" spans="1:26" s="75" customFormat="1" ht="45.75" customHeight="1" outlineLevel="2" x14ac:dyDescent="0.3">
      <c r="A102" s="78" t="s">
        <v>360</v>
      </c>
      <c r="B102" s="250"/>
      <c r="C102" s="79" t="s">
        <v>255</v>
      </c>
      <c r="D102" s="80" t="s">
        <v>102</v>
      </c>
      <c r="E102" s="80">
        <v>1</v>
      </c>
      <c r="F102" s="80">
        <v>1</v>
      </c>
      <c r="G102" s="250"/>
      <c r="H102" s="250"/>
      <c r="I102" s="143">
        <v>920</v>
      </c>
      <c r="J102" s="143">
        <v>920</v>
      </c>
      <c r="K102" s="74" t="s">
        <v>45</v>
      </c>
      <c r="L102" s="74" t="s">
        <v>45</v>
      </c>
      <c r="M102" s="143">
        <v>920</v>
      </c>
      <c r="N102" s="74"/>
      <c r="O102" s="74" t="s">
        <v>45</v>
      </c>
      <c r="P102" s="74" t="s">
        <v>45</v>
      </c>
      <c r="Q102" s="74" t="s">
        <v>45</v>
      </c>
      <c r="R102" s="74" t="s">
        <v>45</v>
      </c>
      <c r="S102" s="74" t="s">
        <v>45</v>
      </c>
      <c r="T102" s="74" t="s">
        <v>45</v>
      </c>
      <c r="U102" s="74" t="s">
        <v>45</v>
      </c>
      <c r="V102" s="74" t="s">
        <v>45</v>
      </c>
      <c r="W102" s="74" t="s">
        <v>45</v>
      </c>
      <c r="X102" s="74" t="s">
        <v>45</v>
      </c>
      <c r="Y102" s="259"/>
      <c r="Z102" s="259"/>
    </row>
    <row r="103" spans="1:26" s="75" customFormat="1" ht="45.75" customHeight="1" outlineLevel="2" x14ac:dyDescent="0.3">
      <c r="A103" s="78" t="s">
        <v>361</v>
      </c>
      <c r="B103" s="250"/>
      <c r="C103" s="79" t="s">
        <v>256</v>
      </c>
      <c r="D103" s="80" t="s">
        <v>102</v>
      </c>
      <c r="E103" s="80">
        <v>1</v>
      </c>
      <c r="F103" s="80">
        <v>1</v>
      </c>
      <c r="G103" s="250"/>
      <c r="H103" s="250"/>
      <c r="I103" s="143">
        <v>920</v>
      </c>
      <c r="J103" s="143">
        <v>920</v>
      </c>
      <c r="K103" s="74" t="s">
        <v>45</v>
      </c>
      <c r="L103" s="74" t="s">
        <v>45</v>
      </c>
      <c r="M103" s="143">
        <v>920</v>
      </c>
      <c r="N103" s="74"/>
      <c r="O103" s="74" t="s">
        <v>45</v>
      </c>
      <c r="P103" s="74" t="s">
        <v>45</v>
      </c>
      <c r="Q103" s="74" t="s">
        <v>45</v>
      </c>
      <c r="R103" s="74" t="s">
        <v>45</v>
      </c>
      <c r="S103" s="74" t="s">
        <v>45</v>
      </c>
      <c r="T103" s="74" t="s">
        <v>45</v>
      </c>
      <c r="U103" s="74" t="s">
        <v>45</v>
      </c>
      <c r="V103" s="74" t="s">
        <v>45</v>
      </c>
      <c r="W103" s="74" t="s">
        <v>45</v>
      </c>
      <c r="X103" s="74" t="s">
        <v>45</v>
      </c>
      <c r="Y103" s="259"/>
      <c r="Z103" s="259"/>
    </row>
    <row r="104" spans="1:26" s="75" customFormat="1" ht="45.75" customHeight="1" outlineLevel="2" x14ac:dyDescent="0.3">
      <c r="A104" s="78" t="s">
        <v>362</v>
      </c>
      <c r="B104" s="250"/>
      <c r="C104" s="79" t="s">
        <v>257</v>
      </c>
      <c r="D104" s="80" t="s">
        <v>102</v>
      </c>
      <c r="E104" s="80">
        <v>1</v>
      </c>
      <c r="F104" s="80">
        <v>1</v>
      </c>
      <c r="G104" s="250"/>
      <c r="H104" s="250"/>
      <c r="I104" s="143">
        <v>920</v>
      </c>
      <c r="J104" s="143">
        <v>920</v>
      </c>
      <c r="K104" s="74" t="s">
        <v>45</v>
      </c>
      <c r="L104" s="74" t="s">
        <v>45</v>
      </c>
      <c r="M104" s="143">
        <v>920</v>
      </c>
      <c r="N104" s="74"/>
      <c r="O104" s="74" t="s">
        <v>45</v>
      </c>
      <c r="P104" s="74" t="s">
        <v>45</v>
      </c>
      <c r="Q104" s="74" t="s">
        <v>45</v>
      </c>
      <c r="R104" s="74" t="s">
        <v>45</v>
      </c>
      <c r="S104" s="74" t="s">
        <v>45</v>
      </c>
      <c r="T104" s="74" t="s">
        <v>45</v>
      </c>
      <c r="U104" s="74" t="s">
        <v>45</v>
      </c>
      <c r="V104" s="74" t="s">
        <v>45</v>
      </c>
      <c r="W104" s="74" t="s">
        <v>45</v>
      </c>
      <c r="X104" s="74" t="s">
        <v>45</v>
      </c>
      <c r="Y104" s="259"/>
      <c r="Z104" s="259"/>
    </row>
    <row r="105" spans="1:26" s="75" customFormat="1" ht="45.75" customHeight="1" outlineLevel="2" x14ac:dyDescent="0.3">
      <c r="A105" s="78" t="s">
        <v>363</v>
      </c>
      <c r="B105" s="250"/>
      <c r="C105" s="79" t="s">
        <v>258</v>
      </c>
      <c r="D105" s="80" t="s">
        <v>102</v>
      </c>
      <c r="E105" s="80">
        <v>1</v>
      </c>
      <c r="F105" s="80">
        <v>1</v>
      </c>
      <c r="G105" s="250"/>
      <c r="H105" s="250"/>
      <c r="I105" s="143">
        <v>920</v>
      </c>
      <c r="J105" s="143">
        <v>920</v>
      </c>
      <c r="K105" s="74" t="s">
        <v>45</v>
      </c>
      <c r="L105" s="74" t="s">
        <v>45</v>
      </c>
      <c r="M105" s="143">
        <v>920</v>
      </c>
      <c r="N105" s="74"/>
      <c r="O105" s="74" t="s">
        <v>45</v>
      </c>
      <c r="P105" s="74" t="s">
        <v>45</v>
      </c>
      <c r="Q105" s="74" t="s">
        <v>45</v>
      </c>
      <c r="R105" s="74" t="s">
        <v>45</v>
      </c>
      <c r="S105" s="74" t="s">
        <v>45</v>
      </c>
      <c r="T105" s="74" t="s">
        <v>45</v>
      </c>
      <c r="U105" s="74" t="s">
        <v>45</v>
      </c>
      <c r="V105" s="74" t="s">
        <v>45</v>
      </c>
      <c r="W105" s="74" t="s">
        <v>45</v>
      </c>
      <c r="X105" s="74" t="s">
        <v>45</v>
      </c>
      <c r="Y105" s="259"/>
      <c r="Z105" s="259"/>
    </row>
    <row r="106" spans="1:26" s="75" customFormat="1" ht="45.75" customHeight="1" outlineLevel="2" x14ac:dyDescent="0.3">
      <c r="A106" s="78" t="s">
        <v>364</v>
      </c>
      <c r="B106" s="250"/>
      <c r="C106" s="79" t="s">
        <v>259</v>
      </c>
      <c r="D106" s="80" t="s">
        <v>102</v>
      </c>
      <c r="E106" s="80">
        <v>1</v>
      </c>
      <c r="F106" s="80">
        <v>1</v>
      </c>
      <c r="G106" s="250"/>
      <c r="H106" s="250"/>
      <c r="I106" s="143">
        <v>920</v>
      </c>
      <c r="J106" s="143">
        <v>920</v>
      </c>
      <c r="K106" s="74" t="s">
        <v>45</v>
      </c>
      <c r="L106" s="74" t="s">
        <v>45</v>
      </c>
      <c r="M106" s="143">
        <v>920</v>
      </c>
      <c r="N106" s="74"/>
      <c r="O106" s="74" t="s">
        <v>45</v>
      </c>
      <c r="P106" s="74" t="s">
        <v>45</v>
      </c>
      <c r="Q106" s="74" t="s">
        <v>45</v>
      </c>
      <c r="R106" s="74" t="s">
        <v>45</v>
      </c>
      <c r="S106" s="74" t="s">
        <v>45</v>
      </c>
      <c r="T106" s="74" t="s">
        <v>45</v>
      </c>
      <c r="U106" s="74" t="s">
        <v>45</v>
      </c>
      <c r="V106" s="74" t="s">
        <v>45</v>
      </c>
      <c r="W106" s="74" t="s">
        <v>45</v>
      </c>
      <c r="X106" s="74" t="s">
        <v>45</v>
      </c>
      <c r="Y106" s="259"/>
      <c r="Z106" s="259"/>
    </row>
    <row r="107" spans="1:26" s="75" customFormat="1" ht="45.75" customHeight="1" outlineLevel="2" x14ac:dyDescent="0.3">
      <c r="A107" s="78" t="s">
        <v>365</v>
      </c>
      <c r="B107" s="250"/>
      <c r="C107" s="79" t="s">
        <v>260</v>
      </c>
      <c r="D107" s="80" t="s">
        <v>102</v>
      </c>
      <c r="E107" s="80">
        <v>1</v>
      </c>
      <c r="F107" s="80">
        <v>1</v>
      </c>
      <c r="G107" s="250"/>
      <c r="H107" s="250"/>
      <c r="I107" s="143">
        <v>920</v>
      </c>
      <c r="J107" s="143">
        <v>920</v>
      </c>
      <c r="K107" s="74" t="s">
        <v>45</v>
      </c>
      <c r="L107" s="74" t="s">
        <v>45</v>
      </c>
      <c r="M107" s="143">
        <v>920</v>
      </c>
      <c r="N107" s="74"/>
      <c r="O107" s="74" t="s">
        <v>45</v>
      </c>
      <c r="P107" s="74" t="s">
        <v>45</v>
      </c>
      <c r="Q107" s="74" t="s">
        <v>45</v>
      </c>
      <c r="R107" s="74" t="s">
        <v>45</v>
      </c>
      <c r="S107" s="74" t="s">
        <v>45</v>
      </c>
      <c r="T107" s="74" t="s">
        <v>45</v>
      </c>
      <c r="U107" s="74" t="s">
        <v>45</v>
      </c>
      <c r="V107" s="74" t="s">
        <v>45</v>
      </c>
      <c r="W107" s="74" t="s">
        <v>45</v>
      </c>
      <c r="X107" s="74" t="s">
        <v>45</v>
      </c>
      <c r="Y107" s="259"/>
      <c r="Z107" s="259"/>
    </row>
    <row r="108" spans="1:26" s="75" customFormat="1" ht="45.75" customHeight="1" outlineLevel="2" x14ac:dyDescent="0.3">
      <c r="A108" s="78" t="s">
        <v>366</v>
      </c>
      <c r="B108" s="250"/>
      <c r="C108" s="79" t="s">
        <v>261</v>
      </c>
      <c r="D108" s="80" t="s">
        <v>102</v>
      </c>
      <c r="E108" s="80">
        <v>1</v>
      </c>
      <c r="F108" s="80">
        <v>1</v>
      </c>
      <c r="G108" s="250"/>
      <c r="H108" s="250"/>
      <c r="I108" s="143">
        <v>920</v>
      </c>
      <c r="J108" s="143">
        <v>920</v>
      </c>
      <c r="K108" s="74" t="s">
        <v>45</v>
      </c>
      <c r="L108" s="74" t="s">
        <v>45</v>
      </c>
      <c r="M108" s="143">
        <v>920</v>
      </c>
      <c r="N108" s="74"/>
      <c r="O108" s="74" t="s">
        <v>45</v>
      </c>
      <c r="P108" s="74" t="s">
        <v>45</v>
      </c>
      <c r="Q108" s="74" t="s">
        <v>45</v>
      </c>
      <c r="R108" s="74" t="s">
        <v>45</v>
      </c>
      <c r="S108" s="74" t="s">
        <v>45</v>
      </c>
      <c r="T108" s="74" t="s">
        <v>45</v>
      </c>
      <c r="U108" s="74" t="s">
        <v>45</v>
      </c>
      <c r="V108" s="74" t="s">
        <v>45</v>
      </c>
      <c r="W108" s="74" t="s">
        <v>45</v>
      </c>
      <c r="X108" s="74" t="s">
        <v>45</v>
      </c>
      <c r="Y108" s="259"/>
      <c r="Z108" s="259"/>
    </row>
    <row r="109" spans="1:26" s="75" customFormat="1" ht="45.75" customHeight="1" outlineLevel="2" x14ac:dyDescent="0.3">
      <c r="A109" s="78" t="s">
        <v>367</v>
      </c>
      <c r="B109" s="250"/>
      <c r="C109" s="79" t="s">
        <v>262</v>
      </c>
      <c r="D109" s="80" t="s">
        <v>102</v>
      </c>
      <c r="E109" s="80">
        <v>1</v>
      </c>
      <c r="F109" s="80">
        <v>1</v>
      </c>
      <c r="G109" s="250"/>
      <c r="H109" s="250"/>
      <c r="I109" s="143">
        <v>920</v>
      </c>
      <c r="J109" s="143">
        <v>920</v>
      </c>
      <c r="K109" s="74" t="s">
        <v>45</v>
      </c>
      <c r="L109" s="74" t="s">
        <v>45</v>
      </c>
      <c r="M109" s="143">
        <v>920</v>
      </c>
      <c r="N109" s="74"/>
      <c r="O109" s="74" t="s">
        <v>45</v>
      </c>
      <c r="P109" s="74" t="s">
        <v>45</v>
      </c>
      <c r="Q109" s="74" t="s">
        <v>45</v>
      </c>
      <c r="R109" s="74" t="s">
        <v>45</v>
      </c>
      <c r="S109" s="74" t="s">
        <v>45</v>
      </c>
      <c r="T109" s="74" t="s">
        <v>45</v>
      </c>
      <c r="U109" s="74" t="s">
        <v>45</v>
      </c>
      <c r="V109" s="74" t="s">
        <v>45</v>
      </c>
      <c r="W109" s="74" t="s">
        <v>45</v>
      </c>
      <c r="X109" s="74" t="s">
        <v>45</v>
      </c>
      <c r="Y109" s="259"/>
      <c r="Z109" s="259"/>
    </row>
    <row r="110" spans="1:26" s="75" customFormat="1" ht="45.75" customHeight="1" outlineLevel="1" x14ac:dyDescent="0.3">
      <c r="A110" s="71" t="s">
        <v>368</v>
      </c>
      <c r="B110" s="250"/>
      <c r="C110" s="106" t="s">
        <v>263</v>
      </c>
      <c r="D110" s="84" t="s">
        <v>102</v>
      </c>
      <c r="E110" s="84">
        <f>SUM(E111:E132)</f>
        <v>22</v>
      </c>
      <c r="F110" s="84">
        <f>SUM(F111:F132)</f>
        <v>22</v>
      </c>
      <c r="G110" s="250"/>
      <c r="H110" s="250"/>
      <c r="I110" s="144">
        <f>SUM(I111:I132)</f>
        <v>17380</v>
      </c>
      <c r="J110" s="144">
        <f>SUM(J111:J132)</f>
        <v>17380</v>
      </c>
      <c r="K110" s="74" t="s">
        <v>45</v>
      </c>
      <c r="L110" s="74" t="s">
        <v>45</v>
      </c>
      <c r="M110" s="144">
        <f>SUM(M111:M132)</f>
        <v>17380</v>
      </c>
      <c r="N110" s="74"/>
      <c r="O110" s="74" t="s">
        <v>45</v>
      </c>
      <c r="P110" s="74" t="s">
        <v>45</v>
      </c>
      <c r="Q110" s="74" t="s">
        <v>45</v>
      </c>
      <c r="R110" s="74" t="s">
        <v>45</v>
      </c>
      <c r="S110" s="74" t="s">
        <v>45</v>
      </c>
      <c r="T110" s="74" t="s">
        <v>45</v>
      </c>
      <c r="U110" s="74" t="s">
        <v>45</v>
      </c>
      <c r="V110" s="74" t="s">
        <v>45</v>
      </c>
      <c r="W110" s="74" t="s">
        <v>45</v>
      </c>
      <c r="X110" s="74" t="s">
        <v>45</v>
      </c>
      <c r="Y110" s="259"/>
      <c r="Z110" s="259"/>
    </row>
    <row r="111" spans="1:26" s="75" customFormat="1" ht="45.75" customHeight="1" outlineLevel="2" x14ac:dyDescent="0.3">
      <c r="A111" s="78" t="s">
        <v>369</v>
      </c>
      <c r="B111" s="250"/>
      <c r="C111" s="79" t="s">
        <v>264</v>
      </c>
      <c r="D111" s="80" t="s">
        <v>102</v>
      </c>
      <c r="E111" s="80">
        <v>1</v>
      </c>
      <c r="F111" s="80">
        <v>1</v>
      </c>
      <c r="G111" s="250"/>
      <c r="H111" s="250"/>
      <c r="I111" s="143">
        <v>790</v>
      </c>
      <c r="J111" s="143">
        <v>790</v>
      </c>
      <c r="K111" s="74" t="s">
        <v>45</v>
      </c>
      <c r="L111" s="74" t="s">
        <v>45</v>
      </c>
      <c r="M111" s="143">
        <v>790</v>
      </c>
      <c r="N111" s="74"/>
      <c r="O111" s="74" t="s">
        <v>45</v>
      </c>
      <c r="P111" s="74" t="s">
        <v>45</v>
      </c>
      <c r="Q111" s="74" t="s">
        <v>45</v>
      </c>
      <c r="R111" s="74" t="s">
        <v>45</v>
      </c>
      <c r="S111" s="74" t="s">
        <v>45</v>
      </c>
      <c r="T111" s="74" t="s">
        <v>45</v>
      </c>
      <c r="U111" s="74" t="s">
        <v>45</v>
      </c>
      <c r="V111" s="74" t="s">
        <v>45</v>
      </c>
      <c r="W111" s="74" t="s">
        <v>45</v>
      </c>
      <c r="X111" s="74" t="s">
        <v>45</v>
      </c>
      <c r="Y111" s="259"/>
      <c r="Z111" s="259"/>
    </row>
    <row r="112" spans="1:26" s="75" customFormat="1" ht="45.75" customHeight="1" outlineLevel="2" x14ac:dyDescent="0.3">
      <c r="A112" s="78" t="s">
        <v>372</v>
      </c>
      <c r="B112" s="250"/>
      <c r="C112" s="79" t="s">
        <v>265</v>
      </c>
      <c r="D112" s="80" t="s">
        <v>102</v>
      </c>
      <c r="E112" s="80">
        <v>1</v>
      </c>
      <c r="F112" s="80">
        <v>1</v>
      </c>
      <c r="G112" s="250"/>
      <c r="H112" s="250"/>
      <c r="I112" s="143">
        <v>790</v>
      </c>
      <c r="J112" s="143">
        <v>790</v>
      </c>
      <c r="K112" s="74" t="s">
        <v>45</v>
      </c>
      <c r="L112" s="74" t="s">
        <v>45</v>
      </c>
      <c r="M112" s="143">
        <v>790</v>
      </c>
      <c r="N112" s="74"/>
      <c r="O112" s="74" t="s">
        <v>45</v>
      </c>
      <c r="P112" s="74" t="s">
        <v>45</v>
      </c>
      <c r="Q112" s="74" t="s">
        <v>45</v>
      </c>
      <c r="R112" s="74" t="s">
        <v>45</v>
      </c>
      <c r="S112" s="74" t="s">
        <v>45</v>
      </c>
      <c r="T112" s="74" t="s">
        <v>45</v>
      </c>
      <c r="U112" s="74" t="s">
        <v>45</v>
      </c>
      <c r="V112" s="74" t="s">
        <v>45</v>
      </c>
      <c r="W112" s="74" t="s">
        <v>45</v>
      </c>
      <c r="X112" s="74" t="s">
        <v>45</v>
      </c>
      <c r="Y112" s="259"/>
      <c r="Z112" s="259"/>
    </row>
    <row r="113" spans="1:26" s="75" customFormat="1" ht="45.75" customHeight="1" outlineLevel="2" x14ac:dyDescent="0.3">
      <c r="A113" s="78" t="s">
        <v>373</v>
      </c>
      <c r="B113" s="250"/>
      <c r="C113" s="79" t="s">
        <v>266</v>
      </c>
      <c r="D113" s="80" t="s">
        <v>102</v>
      </c>
      <c r="E113" s="80">
        <v>1</v>
      </c>
      <c r="F113" s="80">
        <v>1</v>
      </c>
      <c r="G113" s="250"/>
      <c r="H113" s="250"/>
      <c r="I113" s="143">
        <v>790</v>
      </c>
      <c r="J113" s="143">
        <v>790</v>
      </c>
      <c r="K113" s="74" t="s">
        <v>45</v>
      </c>
      <c r="L113" s="74" t="s">
        <v>45</v>
      </c>
      <c r="M113" s="143">
        <v>790</v>
      </c>
      <c r="N113" s="74"/>
      <c r="O113" s="74" t="s">
        <v>45</v>
      </c>
      <c r="P113" s="74" t="s">
        <v>45</v>
      </c>
      <c r="Q113" s="74" t="s">
        <v>45</v>
      </c>
      <c r="R113" s="74" t="s">
        <v>45</v>
      </c>
      <c r="S113" s="74" t="s">
        <v>45</v>
      </c>
      <c r="T113" s="74" t="s">
        <v>45</v>
      </c>
      <c r="U113" s="74" t="s">
        <v>45</v>
      </c>
      <c r="V113" s="74" t="s">
        <v>45</v>
      </c>
      <c r="W113" s="74" t="s">
        <v>45</v>
      </c>
      <c r="X113" s="74" t="s">
        <v>45</v>
      </c>
      <c r="Y113" s="259"/>
      <c r="Z113" s="259"/>
    </row>
    <row r="114" spans="1:26" s="75" customFormat="1" ht="45.75" customHeight="1" outlineLevel="2" x14ac:dyDescent="0.3">
      <c r="A114" s="78" t="s">
        <v>374</v>
      </c>
      <c r="B114" s="250"/>
      <c r="C114" s="79" t="s">
        <v>267</v>
      </c>
      <c r="D114" s="80" t="s">
        <v>102</v>
      </c>
      <c r="E114" s="80">
        <v>1</v>
      </c>
      <c r="F114" s="80">
        <v>1</v>
      </c>
      <c r="G114" s="250"/>
      <c r="H114" s="250"/>
      <c r="I114" s="143">
        <v>790</v>
      </c>
      <c r="J114" s="143">
        <v>790</v>
      </c>
      <c r="K114" s="74" t="s">
        <v>45</v>
      </c>
      <c r="L114" s="74" t="s">
        <v>45</v>
      </c>
      <c r="M114" s="143">
        <v>790</v>
      </c>
      <c r="N114" s="74"/>
      <c r="O114" s="74" t="s">
        <v>45</v>
      </c>
      <c r="P114" s="74" t="s">
        <v>45</v>
      </c>
      <c r="Q114" s="74" t="s">
        <v>45</v>
      </c>
      <c r="R114" s="74" t="s">
        <v>45</v>
      </c>
      <c r="S114" s="74" t="s">
        <v>45</v>
      </c>
      <c r="T114" s="74" t="s">
        <v>45</v>
      </c>
      <c r="U114" s="74" t="s">
        <v>45</v>
      </c>
      <c r="V114" s="74" t="s">
        <v>45</v>
      </c>
      <c r="W114" s="74" t="s">
        <v>45</v>
      </c>
      <c r="X114" s="74" t="s">
        <v>45</v>
      </c>
      <c r="Y114" s="259"/>
      <c r="Z114" s="259"/>
    </row>
    <row r="115" spans="1:26" s="75" customFormat="1" ht="45.75" customHeight="1" outlineLevel="2" x14ac:dyDescent="0.3">
      <c r="A115" s="78" t="s">
        <v>375</v>
      </c>
      <c r="B115" s="250"/>
      <c r="C115" s="79" t="s">
        <v>268</v>
      </c>
      <c r="D115" s="80" t="s">
        <v>102</v>
      </c>
      <c r="E115" s="80">
        <v>1</v>
      </c>
      <c r="F115" s="80">
        <v>1</v>
      </c>
      <c r="G115" s="250"/>
      <c r="H115" s="250"/>
      <c r="I115" s="143">
        <v>790</v>
      </c>
      <c r="J115" s="143">
        <v>790</v>
      </c>
      <c r="K115" s="74" t="s">
        <v>45</v>
      </c>
      <c r="L115" s="74" t="s">
        <v>45</v>
      </c>
      <c r="M115" s="143">
        <v>790</v>
      </c>
      <c r="N115" s="74"/>
      <c r="O115" s="74" t="s">
        <v>45</v>
      </c>
      <c r="P115" s="74" t="s">
        <v>45</v>
      </c>
      <c r="Q115" s="74" t="s">
        <v>45</v>
      </c>
      <c r="R115" s="74" t="s">
        <v>45</v>
      </c>
      <c r="S115" s="74" t="s">
        <v>45</v>
      </c>
      <c r="T115" s="74" t="s">
        <v>45</v>
      </c>
      <c r="U115" s="74" t="s">
        <v>45</v>
      </c>
      <c r="V115" s="74" t="s">
        <v>45</v>
      </c>
      <c r="W115" s="74" t="s">
        <v>45</v>
      </c>
      <c r="X115" s="74" t="s">
        <v>45</v>
      </c>
      <c r="Y115" s="259"/>
      <c r="Z115" s="259"/>
    </row>
    <row r="116" spans="1:26" s="75" customFormat="1" ht="45.75" customHeight="1" outlineLevel="2" x14ac:dyDescent="0.3">
      <c r="A116" s="78" t="s">
        <v>376</v>
      </c>
      <c r="B116" s="250"/>
      <c r="C116" s="79" t="s">
        <v>269</v>
      </c>
      <c r="D116" s="80" t="s">
        <v>102</v>
      </c>
      <c r="E116" s="80">
        <v>1</v>
      </c>
      <c r="F116" s="80">
        <v>1</v>
      </c>
      <c r="G116" s="250"/>
      <c r="H116" s="250"/>
      <c r="I116" s="143">
        <v>790</v>
      </c>
      <c r="J116" s="143">
        <v>790</v>
      </c>
      <c r="K116" s="74" t="s">
        <v>45</v>
      </c>
      <c r="L116" s="74" t="s">
        <v>45</v>
      </c>
      <c r="M116" s="143">
        <v>790</v>
      </c>
      <c r="N116" s="74"/>
      <c r="O116" s="74" t="s">
        <v>45</v>
      </c>
      <c r="P116" s="74" t="s">
        <v>45</v>
      </c>
      <c r="Q116" s="74" t="s">
        <v>45</v>
      </c>
      <c r="R116" s="74" t="s">
        <v>45</v>
      </c>
      <c r="S116" s="74" t="s">
        <v>45</v>
      </c>
      <c r="T116" s="74" t="s">
        <v>45</v>
      </c>
      <c r="U116" s="74" t="s">
        <v>45</v>
      </c>
      <c r="V116" s="74" t="s">
        <v>45</v>
      </c>
      <c r="W116" s="74" t="s">
        <v>45</v>
      </c>
      <c r="X116" s="74" t="s">
        <v>45</v>
      </c>
      <c r="Y116" s="259"/>
      <c r="Z116" s="259"/>
    </row>
    <row r="117" spans="1:26" s="75" customFormat="1" ht="45.75" customHeight="1" outlineLevel="2" x14ac:dyDescent="0.3">
      <c r="A117" s="78" t="s">
        <v>377</v>
      </c>
      <c r="B117" s="250"/>
      <c r="C117" s="79" t="s">
        <v>270</v>
      </c>
      <c r="D117" s="80" t="s">
        <v>102</v>
      </c>
      <c r="E117" s="80">
        <v>1</v>
      </c>
      <c r="F117" s="80">
        <v>1</v>
      </c>
      <c r="G117" s="250"/>
      <c r="H117" s="250"/>
      <c r="I117" s="143">
        <v>790</v>
      </c>
      <c r="J117" s="143">
        <v>790</v>
      </c>
      <c r="K117" s="74" t="s">
        <v>45</v>
      </c>
      <c r="L117" s="74" t="s">
        <v>45</v>
      </c>
      <c r="M117" s="143">
        <v>790</v>
      </c>
      <c r="N117" s="74"/>
      <c r="O117" s="74" t="s">
        <v>45</v>
      </c>
      <c r="P117" s="74" t="s">
        <v>45</v>
      </c>
      <c r="Q117" s="74" t="s">
        <v>45</v>
      </c>
      <c r="R117" s="74" t="s">
        <v>45</v>
      </c>
      <c r="S117" s="74" t="s">
        <v>45</v>
      </c>
      <c r="T117" s="74" t="s">
        <v>45</v>
      </c>
      <c r="U117" s="74" t="s">
        <v>45</v>
      </c>
      <c r="V117" s="74" t="s">
        <v>45</v>
      </c>
      <c r="W117" s="74" t="s">
        <v>45</v>
      </c>
      <c r="X117" s="74" t="s">
        <v>45</v>
      </c>
      <c r="Y117" s="259"/>
      <c r="Z117" s="259"/>
    </row>
    <row r="118" spans="1:26" s="75" customFormat="1" ht="45.75" customHeight="1" outlineLevel="2" x14ac:dyDescent="0.3">
      <c r="A118" s="78" t="s">
        <v>378</v>
      </c>
      <c r="B118" s="250"/>
      <c r="C118" s="79" t="s">
        <v>271</v>
      </c>
      <c r="D118" s="80" t="s">
        <v>102</v>
      </c>
      <c r="E118" s="80">
        <v>1</v>
      </c>
      <c r="F118" s="80">
        <v>1</v>
      </c>
      <c r="G118" s="250"/>
      <c r="H118" s="250"/>
      <c r="I118" s="143">
        <v>790</v>
      </c>
      <c r="J118" s="143">
        <v>790</v>
      </c>
      <c r="K118" s="74" t="s">
        <v>45</v>
      </c>
      <c r="L118" s="74" t="s">
        <v>45</v>
      </c>
      <c r="M118" s="143">
        <v>790</v>
      </c>
      <c r="N118" s="74"/>
      <c r="O118" s="74" t="s">
        <v>45</v>
      </c>
      <c r="P118" s="74" t="s">
        <v>45</v>
      </c>
      <c r="Q118" s="74" t="s">
        <v>45</v>
      </c>
      <c r="R118" s="74" t="s">
        <v>45</v>
      </c>
      <c r="S118" s="74" t="s">
        <v>45</v>
      </c>
      <c r="T118" s="74" t="s">
        <v>45</v>
      </c>
      <c r="U118" s="74" t="s">
        <v>45</v>
      </c>
      <c r="V118" s="74" t="s">
        <v>45</v>
      </c>
      <c r="W118" s="74" t="s">
        <v>45</v>
      </c>
      <c r="X118" s="74" t="s">
        <v>45</v>
      </c>
      <c r="Y118" s="259"/>
      <c r="Z118" s="259"/>
    </row>
    <row r="119" spans="1:26" s="75" customFormat="1" ht="45.75" customHeight="1" outlineLevel="2" x14ac:dyDescent="0.3">
      <c r="A119" s="78" t="s">
        <v>379</v>
      </c>
      <c r="B119" s="250"/>
      <c r="C119" s="79" t="s">
        <v>272</v>
      </c>
      <c r="D119" s="80" t="s">
        <v>102</v>
      </c>
      <c r="E119" s="80">
        <v>1</v>
      </c>
      <c r="F119" s="80">
        <v>1</v>
      </c>
      <c r="G119" s="250"/>
      <c r="H119" s="250"/>
      <c r="I119" s="143">
        <v>790</v>
      </c>
      <c r="J119" s="143">
        <v>790</v>
      </c>
      <c r="K119" s="74" t="s">
        <v>45</v>
      </c>
      <c r="L119" s="74" t="s">
        <v>45</v>
      </c>
      <c r="M119" s="143">
        <v>790</v>
      </c>
      <c r="N119" s="74"/>
      <c r="O119" s="74" t="s">
        <v>45</v>
      </c>
      <c r="P119" s="74" t="s">
        <v>45</v>
      </c>
      <c r="Q119" s="74" t="s">
        <v>45</v>
      </c>
      <c r="R119" s="74" t="s">
        <v>45</v>
      </c>
      <c r="S119" s="74" t="s">
        <v>45</v>
      </c>
      <c r="T119" s="74" t="s">
        <v>45</v>
      </c>
      <c r="U119" s="74" t="s">
        <v>45</v>
      </c>
      <c r="V119" s="74" t="s">
        <v>45</v>
      </c>
      <c r="W119" s="74" t="s">
        <v>45</v>
      </c>
      <c r="X119" s="74" t="s">
        <v>45</v>
      </c>
      <c r="Y119" s="259"/>
      <c r="Z119" s="259"/>
    </row>
    <row r="120" spans="1:26" s="75" customFormat="1" ht="45.75" customHeight="1" outlineLevel="2" x14ac:dyDescent="0.3">
      <c r="A120" s="78" t="s">
        <v>380</v>
      </c>
      <c r="B120" s="250"/>
      <c r="C120" s="79" t="s">
        <v>273</v>
      </c>
      <c r="D120" s="80" t="s">
        <v>102</v>
      </c>
      <c r="E120" s="80">
        <v>1</v>
      </c>
      <c r="F120" s="80">
        <v>1</v>
      </c>
      <c r="G120" s="250"/>
      <c r="H120" s="250"/>
      <c r="I120" s="143">
        <v>790</v>
      </c>
      <c r="J120" s="143">
        <v>790</v>
      </c>
      <c r="K120" s="74" t="s">
        <v>45</v>
      </c>
      <c r="L120" s="74" t="s">
        <v>45</v>
      </c>
      <c r="M120" s="143">
        <v>790</v>
      </c>
      <c r="N120" s="74"/>
      <c r="O120" s="74" t="s">
        <v>45</v>
      </c>
      <c r="P120" s="74" t="s">
        <v>45</v>
      </c>
      <c r="Q120" s="74" t="s">
        <v>45</v>
      </c>
      <c r="R120" s="74" t="s">
        <v>45</v>
      </c>
      <c r="S120" s="74" t="s">
        <v>45</v>
      </c>
      <c r="T120" s="74" t="s">
        <v>45</v>
      </c>
      <c r="U120" s="74" t="s">
        <v>45</v>
      </c>
      <c r="V120" s="74" t="s">
        <v>45</v>
      </c>
      <c r="W120" s="74" t="s">
        <v>45</v>
      </c>
      <c r="X120" s="74" t="s">
        <v>45</v>
      </c>
      <c r="Y120" s="259"/>
      <c r="Z120" s="259"/>
    </row>
    <row r="121" spans="1:26" s="75" customFormat="1" ht="45.75" customHeight="1" outlineLevel="2" x14ac:dyDescent="0.3">
      <c r="A121" s="78" t="s">
        <v>381</v>
      </c>
      <c r="B121" s="250"/>
      <c r="C121" s="79" t="s">
        <v>274</v>
      </c>
      <c r="D121" s="80" t="s">
        <v>102</v>
      </c>
      <c r="E121" s="80">
        <v>1</v>
      </c>
      <c r="F121" s="80">
        <v>1</v>
      </c>
      <c r="G121" s="250"/>
      <c r="H121" s="250"/>
      <c r="I121" s="143">
        <v>790</v>
      </c>
      <c r="J121" s="143">
        <v>790</v>
      </c>
      <c r="K121" s="74" t="s">
        <v>45</v>
      </c>
      <c r="L121" s="74" t="s">
        <v>45</v>
      </c>
      <c r="M121" s="143">
        <v>790</v>
      </c>
      <c r="N121" s="74"/>
      <c r="O121" s="74" t="s">
        <v>45</v>
      </c>
      <c r="P121" s="74" t="s">
        <v>45</v>
      </c>
      <c r="Q121" s="74" t="s">
        <v>45</v>
      </c>
      <c r="R121" s="74" t="s">
        <v>45</v>
      </c>
      <c r="S121" s="74" t="s">
        <v>45</v>
      </c>
      <c r="T121" s="74" t="s">
        <v>45</v>
      </c>
      <c r="U121" s="74" t="s">
        <v>45</v>
      </c>
      <c r="V121" s="74" t="s">
        <v>45</v>
      </c>
      <c r="W121" s="74" t="s">
        <v>45</v>
      </c>
      <c r="X121" s="74" t="s">
        <v>45</v>
      </c>
      <c r="Y121" s="259"/>
      <c r="Z121" s="259"/>
    </row>
    <row r="122" spans="1:26" s="75" customFormat="1" ht="45.75" customHeight="1" outlineLevel="2" x14ac:dyDescent="0.3">
      <c r="A122" s="78" t="s">
        <v>382</v>
      </c>
      <c r="B122" s="250"/>
      <c r="C122" s="79" t="s">
        <v>275</v>
      </c>
      <c r="D122" s="80" t="s">
        <v>102</v>
      </c>
      <c r="E122" s="80">
        <v>1</v>
      </c>
      <c r="F122" s="80">
        <v>1</v>
      </c>
      <c r="G122" s="250"/>
      <c r="H122" s="250"/>
      <c r="I122" s="143">
        <v>790</v>
      </c>
      <c r="J122" s="143">
        <v>790</v>
      </c>
      <c r="K122" s="74" t="s">
        <v>45</v>
      </c>
      <c r="L122" s="74" t="s">
        <v>45</v>
      </c>
      <c r="M122" s="143">
        <v>790</v>
      </c>
      <c r="N122" s="74"/>
      <c r="O122" s="74" t="s">
        <v>45</v>
      </c>
      <c r="P122" s="74" t="s">
        <v>45</v>
      </c>
      <c r="Q122" s="74" t="s">
        <v>45</v>
      </c>
      <c r="R122" s="74" t="s">
        <v>45</v>
      </c>
      <c r="S122" s="74" t="s">
        <v>45</v>
      </c>
      <c r="T122" s="74" t="s">
        <v>45</v>
      </c>
      <c r="U122" s="74" t="s">
        <v>45</v>
      </c>
      <c r="V122" s="74" t="s">
        <v>45</v>
      </c>
      <c r="W122" s="74" t="s">
        <v>45</v>
      </c>
      <c r="X122" s="74" t="s">
        <v>45</v>
      </c>
      <c r="Y122" s="259"/>
      <c r="Z122" s="259"/>
    </row>
    <row r="123" spans="1:26" s="75" customFormat="1" ht="45.75" customHeight="1" outlineLevel="2" x14ac:dyDescent="0.3">
      <c r="A123" s="78" t="s">
        <v>383</v>
      </c>
      <c r="B123" s="250"/>
      <c r="C123" s="79" t="s">
        <v>276</v>
      </c>
      <c r="D123" s="80" t="s">
        <v>102</v>
      </c>
      <c r="E123" s="80">
        <v>1</v>
      </c>
      <c r="F123" s="80">
        <v>1</v>
      </c>
      <c r="G123" s="250"/>
      <c r="H123" s="250"/>
      <c r="I123" s="143">
        <v>790</v>
      </c>
      <c r="J123" s="143">
        <v>790</v>
      </c>
      <c r="K123" s="74" t="s">
        <v>45</v>
      </c>
      <c r="L123" s="74" t="s">
        <v>45</v>
      </c>
      <c r="M123" s="143">
        <v>790</v>
      </c>
      <c r="N123" s="74"/>
      <c r="O123" s="74" t="s">
        <v>45</v>
      </c>
      <c r="P123" s="74" t="s">
        <v>45</v>
      </c>
      <c r="Q123" s="74" t="s">
        <v>45</v>
      </c>
      <c r="R123" s="74" t="s">
        <v>45</v>
      </c>
      <c r="S123" s="74" t="s">
        <v>45</v>
      </c>
      <c r="T123" s="74" t="s">
        <v>45</v>
      </c>
      <c r="U123" s="74" t="s">
        <v>45</v>
      </c>
      <c r="V123" s="74" t="s">
        <v>45</v>
      </c>
      <c r="W123" s="74" t="s">
        <v>45</v>
      </c>
      <c r="X123" s="74" t="s">
        <v>45</v>
      </c>
      <c r="Y123" s="259"/>
      <c r="Z123" s="259"/>
    </row>
    <row r="124" spans="1:26" s="75" customFormat="1" ht="45.75" customHeight="1" outlineLevel="2" x14ac:dyDescent="0.3">
      <c r="A124" s="78" t="s">
        <v>384</v>
      </c>
      <c r="B124" s="250"/>
      <c r="C124" s="79" t="s">
        <v>277</v>
      </c>
      <c r="D124" s="80" t="s">
        <v>102</v>
      </c>
      <c r="E124" s="80">
        <v>1</v>
      </c>
      <c r="F124" s="80">
        <v>1</v>
      </c>
      <c r="G124" s="250"/>
      <c r="H124" s="250"/>
      <c r="I124" s="143">
        <v>790</v>
      </c>
      <c r="J124" s="143">
        <v>790</v>
      </c>
      <c r="K124" s="74" t="s">
        <v>45</v>
      </c>
      <c r="L124" s="74" t="s">
        <v>45</v>
      </c>
      <c r="M124" s="143">
        <v>790</v>
      </c>
      <c r="N124" s="74"/>
      <c r="O124" s="74" t="s">
        <v>45</v>
      </c>
      <c r="P124" s="74" t="s">
        <v>45</v>
      </c>
      <c r="Q124" s="74" t="s">
        <v>45</v>
      </c>
      <c r="R124" s="74" t="s">
        <v>45</v>
      </c>
      <c r="S124" s="74" t="s">
        <v>45</v>
      </c>
      <c r="T124" s="74" t="s">
        <v>45</v>
      </c>
      <c r="U124" s="74" t="s">
        <v>45</v>
      </c>
      <c r="V124" s="74" t="s">
        <v>45</v>
      </c>
      <c r="W124" s="74" t="s">
        <v>45</v>
      </c>
      <c r="X124" s="74" t="s">
        <v>45</v>
      </c>
      <c r="Y124" s="259"/>
      <c r="Z124" s="259"/>
    </row>
    <row r="125" spans="1:26" s="75" customFormat="1" ht="45.75" customHeight="1" outlineLevel="2" x14ac:dyDescent="0.3">
      <c r="A125" s="78" t="s">
        <v>385</v>
      </c>
      <c r="B125" s="250"/>
      <c r="C125" s="79" t="s">
        <v>278</v>
      </c>
      <c r="D125" s="80" t="s">
        <v>102</v>
      </c>
      <c r="E125" s="80">
        <v>1</v>
      </c>
      <c r="F125" s="80">
        <v>1</v>
      </c>
      <c r="G125" s="250"/>
      <c r="H125" s="250"/>
      <c r="I125" s="143">
        <v>790</v>
      </c>
      <c r="J125" s="143">
        <v>790</v>
      </c>
      <c r="K125" s="74" t="s">
        <v>45</v>
      </c>
      <c r="L125" s="74" t="s">
        <v>45</v>
      </c>
      <c r="M125" s="143">
        <v>790</v>
      </c>
      <c r="N125" s="74"/>
      <c r="O125" s="74" t="s">
        <v>45</v>
      </c>
      <c r="P125" s="74" t="s">
        <v>45</v>
      </c>
      <c r="Q125" s="74" t="s">
        <v>45</v>
      </c>
      <c r="R125" s="74" t="s">
        <v>45</v>
      </c>
      <c r="S125" s="74" t="s">
        <v>45</v>
      </c>
      <c r="T125" s="74" t="s">
        <v>45</v>
      </c>
      <c r="U125" s="74" t="s">
        <v>45</v>
      </c>
      <c r="V125" s="74" t="s">
        <v>45</v>
      </c>
      <c r="W125" s="74" t="s">
        <v>45</v>
      </c>
      <c r="X125" s="74" t="s">
        <v>45</v>
      </c>
      <c r="Y125" s="259"/>
      <c r="Z125" s="259"/>
    </row>
    <row r="126" spans="1:26" s="75" customFormat="1" ht="45.75" customHeight="1" outlineLevel="2" x14ac:dyDescent="0.3">
      <c r="A126" s="78" t="s">
        <v>386</v>
      </c>
      <c r="B126" s="250"/>
      <c r="C126" s="79" t="s">
        <v>279</v>
      </c>
      <c r="D126" s="80" t="s">
        <v>102</v>
      </c>
      <c r="E126" s="80">
        <v>1</v>
      </c>
      <c r="F126" s="80">
        <v>1</v>
      </c>
      <c r="G126" s="250"/>
      <c r="H126" s="250"/>
      <c r="I126" s="143">
        <v>790</v>
      </c>
      <c r="J126" s="143">
        <v>790</v>
      </c>
      <c r="K126" s="74" t="s">
        <v>45</v>
      </c>
      <c r="L126" s="74" t="s">
        <v>45</v>
      </c>
      <c r="M126" s="143">
        <v>790</v>
      </c>
      <c r="N126" s="74"/>
      <c r="O126" s="74" t="s">
        <v>45</v>
      </c>
      <c r="P126" s="74" t="s">
        <v>45</v>
      </c>
      <c r="Q126" s="74" t="s">
        <v>45</v>
      </c>
      <c r="R126" s="74" t="s">
        <v>45</v>
      </c>
      <c r="S126" s="74" t="s">
        <v>45</v>
      </c>
      <c r="T126" s="74" t="s">
        <v>45</v>
      </c>
      <c r="U126" s="74" t="s">
        <v>45</v>
      </c>
      <c r="V126" s="74" t="s">
        <v>45</v>
      </c>
      <c r="W126" s="74" t="s">
        <v>45</v>
      </c>
      <c r="X126" s="74" t="s">
        <v>45</v>
      </c>
      <c r="Y126" s="259"/>
      <c r="Z126" s="259"/>
    </row>
    <row r="127" spans="1:26" s="75" customFormat="1" ht="45.75" customHeight="1" outlineLevel="2" x14ac:dyDescent="0.3">
      <c r="A127" s="78" t="s">
        <v>387</v>
      </c>
      <c r="B127" s="250"/>
      <c r="C127" s="79" t="s">
        <v>280</v>
      </c>
      <c r="D127" s="80" t="s">
        <v>102</v>
      </c>
      <c r="E127" s="80">
        <v>1</v>
      </c>
      <c r="F127" s="80">
        <v>1</v>
      </c>
      <c r="G127" s="250"/>
      <c r="H127" s="250"/>
      <c r="I127" s="143">
        <v>790</v>
      </c>
      <c r="J127" s="143">
        <v>790</v>
      </c>
      <c r="K127" s="74" t="s">
        <v>45</v>
      </c>
      <c r="L127" s="74" t="s">
        <v>45</v>
      </c>
      <c r="M127" s="143">
        <v>790</v>
      </c>
      <c r="N127" s="74"/>
      <c r="O127" s="74" t="s">
        <v>45</v>
      </c>
      <c r="P127" s="74" t="s">
        <v>45</v>
      </c>
      <c r="Q127" s="74" t="s">
        <v>45</v>
      </c>
      <c r="R127" s="74" t="s">
        <v>45</v>
      </c>
      <c r="S127" s="74" t="s">
        <v>45</v>
      </c>
      <c r="T127" s="74" t="s">
        <v>45</v>
      </c>
      <c r="U127" s="74" t="s">
        <v>45</v>
      </c>
      <c r="V127" s="74" t="s">
        <v>45</v>
      </c>
      <c r="W127" s="74" t="s">
        <v>45</v>
      </c>
      <c r="X127" s="74" t="s">
        <v>45</v>
      </c>
      <c r="Y127" s="259"/>
      <c r="Z127" s="259"/>
    </row>
    <row r="128" spans="1:26" s="75" customFormat="1" ht="45.75" customHeight="1" outlineLevel="2" x14ac:dyDescent="0.3">
      <c r="A128" s="78" t="s">
        <v>388</v>
      </c>
      <c r="B128" s="250"/>
      <c r="C128" s="79" t="s">
        <v>281</v>
      </c>
      <c r="D128" s="80" t="s">
        <v>102</v>
      </c>
      <c r="E128" s="80">
        <v>1</v>
      </c>
      <c r="F128" s="80">
        <v>1</v>
      </c>
      <c r="G128" s="250"/>
      <c r="H128" s="250"/>
      <c r="I128" s="143">
        <v>790</v>
      </c>
      <c r="J128" s="143">
        <v>790</v>
      </c>
      <c r="K128" s="74" t="s">
        <v>45</v>
      </c>
      <c r="L128" s="74" t="s">
        <v>45</v>
      </c>
      <c r="M128" s="143">
        <v>790</v>
      </c>
      <c r="N128" s="74"/>
      <c r="O128" s="74" t="s">
        <v>45</v>
      </c>
      <c r="P128" s="74" t="s">
        <v>45</v>
      </c>
      <c r="Q128" s="74" t="s">
        <v>45</v>
      </c>
      <c r="R128" s="74" t="s">
        <v>45</v>
      </c>
      <c r="S128" s="74" t="s">
        <v>45</v>
      </c>
      <c r="T128" s="74" t="s">
        <v>45</v>
      </c>
      <c r="U128" s="74" t="s">
        <v>45</v>
      </c>
      <c r="V128" s="74" t="s">
        <v>45</v>
      </c>
      <c r="W128" s="74" t="s">
        <v>45</v>
      </c>
      <c r="X128" s="74" t="s">
        <v>45</v>
      </c>
      <c r="Y128" s="259"/>
      <c r="Z128" s="259"/>
    </row>
    <row r="129" spans="1:26" s="75" customFormat="1" ht="45.75" customHeight="1" outlineLevel="2" x14ac:dyDescent="0.3">
      <c r="A129" s="78" t="s">
        <v>389</v>
      </c>
      <c r="B129" s="250"/>
      <c r="C129" s="79" t="s">
        <v>282</v>
      </c>
      <c r="D129" s="80" t="s">
        <v>102</v>
      </c>
      <c r="E129" s="80">
        <v>1</v>
      </c>
      <c r="F129" s="80">
        <v>1</v>
      </c>
      <c r="G129" s="250"/>
      <c r="H129" s="250"/>
      <c r="I129" s="143">
        <v>790</v>
      </c>
      <c r="J129" s="143">
        <v>790</v>
      </c>
      <c r="K129" s="74" t="s">
        <v>45</v>
      </c>
      <c r="L129" s="74" t="s">
        <v>45</v>
      </c>
      <c r="M129" s="143">
        <v>790</v>
      </c>
      <c r="N129" s="74"/>
      <c r="O129" s="74" t="s">
        <v>45</v>
      </c>
      <c r="P129" s="74" t="s">
        <v>45</v>
      </c>
      <c r="Q129" s="74" t="s">
        <v>45</v>
      </c>
      <c r="R129" s="74" t="s">
        <v>45</v>
      </c>
      <c r="S129" s="74" t="s">
        <v>45</v>
      </c>
      <c r="T129" s="74" t="s">
        <v>45</v>
      </c>
      <c r="U129" s="74" t="s">
        <v>45</v>
      </c>
      <c r="V129" s="74" t="s">
        <v>45</v>
      </c>
      <c r="W129" s="74" t="s">
        <v>45</v>
      </c>
      <c r="X129" s="74" t="s">
        <v>45</v>
      </c>
      <c r="Y129" s="259"/>
      <c r="Z129" s="259"/>
    </row>
    <row r="130" spans="1:26" s="75" customFormat="1" ht="45.75" customHeight="1" outlineLevel="2" x14ac:dyDescent="0.3">
      <c r="A130" s="78" t="s">
        <v>390</v>
      </c>
      <c r="B130" s="250"/>
      <c r="C130" s="79" t="s">
        <v>283</v>
      </c>
      <c r="D130" s="80" t="s">
        <v>102</v>
      </c>
      <c r="E130" s="80">
        <v>1</v>
      </c>
      <c r="F130" s="80">
        <v>1</v>
      </c>
      <c r="G130" s="250"/>
      <c r="H130" s="250"/>
      <c r="I130" s="143">
        <v>790</v>
      </c>
      <c r="J130" s="143">
        <v>790</v>
      </c>
      <c r="K130" s="74" t="s">
        <v>45</v>
      </c>
      <c r="L130" s="74" t="s">
        <v>45</v>
      </c>
      <c r="M130" s="143">
        <v>790</v>
      </c>
      <c r="N130" s="74"/>
      <c r="O130" s="74" t="s">
        <v>45</v>
      </c>
      <c r="P130" s="74" t="s">
        <v>45</v>
      </c>
      <c r="Q130" s="74" t="s">
        <v>45</v>
      </c>
      <c r="R130" s="74" t="s">
        <v>45</v>
      </c>
      <c r="S130" s="74" t="s">
        <v>45</v>
      </c>
      <c r="T130" s="74" t="s">
        <v>45</v>
      </c>
      <c r="U130" s="74" t="s">
        <v>45</v>
      </c>
      <c r="V130" s="74" t="s">
        <v>45</v>
      </c>
      <c r="W130" s="74" t="s">
        <v>45</v>
      </c>
      <c r="X130" s="74" t="s">
        <v>45</v>
      </c>
      <c r="Y130" s="259"/>
      <c r="Z130" s="259"/>
    </row>
    <row r="131" spans="1:26" s="75" customFormat="1" ht="45.75" customHeight="1" outlineLevel="2" x14ac:dyDescent="0.3">
      <c r="A131" s="78" t="s">
        <v>391</v>
      </c>
      <c r="B131" s="250"/>
      <c r="C131" s="79" t="s">
        <v>284</v>
      </c>
      <c r="D131" s="80" t="s">
        <v>102</v>
      </c>
      <c r="E131" s="80">
        <v>1</v>
      </c>
      <c r="F131" s="80">
        <v>1</v>
      </c>
      <c r="G131" s="250"/>
      <c r="H131" s="250"/>
      <c r="I131" s="143">
        <v>790</v>
      </c>
      <c r="J131" s="143">
        <v>790</v>
      </c>
      <c r="K131" s="74" t="s">
        <v>45</v>
      </c>
      <c r="L131" s="74" t="s">
        <v>45</v>
      </c>
      <c r="M131" s="143">
        <v>790</v>
      </c>
      <c r="N131" s="74"/>
      <c r="O131" s="74" t="s">
        <v>45</v>
      </c>
      <c r="P131" s="74" t="s">
        <v>45</v>
      </c>
      <c r="Q131" s="74" t="s">
        <v>45</v>
      </c>
      <c r="R131" s="74" t="s">
        <v>45</v>
      </c>
      <c r="S131" s="74" t="s">
        <v>45</v>
      </c>
      <c r="T131" s="74" t="s">
        <v>45</v>
      </c>
      <c r="U131" s="74" t="s">
        <v>45</v>
      </c>
      <c r="V131" s="74" t="s">
        <v>45</v>
      </c>
      <c r="W131" s="74" t="s">
        <v>45</v>
      </c>
      <c r="X131" s="74" t="s">
        <v>45</v>
      </c>
      <c r="Y131" s="259"/>
      <c r="Z131" s="259"/>
    </row>
    <row r="132" spans="1:26" s="75" customFormat="1" ht="45.75" customHeight="1" outlineLevel="2" x14ac:dyDescent="0.3">
      <c r="A132" s="78" t="s">
        <v>392</v>
      </c>
      <c r="B132" s="250"/>
      <c r="C132" s="79" t="s">
        <v>285</v>
      </c>
      <c r="D132" s="80" t="s">
        <v>102</v>
      </c>
      <c r="E132" s="80">
        <v>1</v>
      </c>
      <c r="F132" s="80">
        <v>1</v>
      </c>
      <c r="G132" s="250"/>
      <c r="H132" s="250"/>
      <c r="I132" s="143">
        <v>790</v>
      </c>
      <c r="J132" s="143">
        <v>790</v>
      </c>
      <c r="K132" s="74" t="s">
        <v>45</v>
      </c>
      <c r="L132" s="74" t="s">
        <v>45</v>
      </c>
      <c r="M132" s="143">
        <v>790</v>
      </c>
      <c r="N132" s="74"/>
      <c r="O132" s="74" t="s">
        <v>45</v>
      </c>
      <c r="P132" s="74" t="s">
        <v>45</v>
      </c>
      <c r="Q132" s="74" t="s">
        <v>45</v>
      </c>
      <c r="R132" s="74" t="s">
        <v>45</v>
      </c>
      <c r="S132" s="74" t="s">
        <v>45</v>
      </c>
      <c r="T132" s="74" t="s">
        <v>45</v>
      </c>
      <c r="U132" s="74" t="s">
        <v>45</v>
      </c>
      <c r="V132" s="74" t="s">
        <v>45</v>
      </c>
      <c r="W132" s="74" t="s">
        <v>45</v>
      </c>
      <c r="X132" s="74" t="s">
        <v>45</v>
      </c>
      <c r="Y132" s="259"/>
      <c r="Z132" s="259"/>
    </row>
    <row r="133" spans="1:26" s="75" customFormat="1" ht="37.5" customHeight="1" outlineLevel="1" x14ac:dyDescent="0.3">
      <c r="A133" s="71" t="s">
        <v>370</v>
      </c>
      <c r="B133" s="250"/>
      <c r="C133" s="104" t="s">
        <v>286</v>
      </c>
      <c r="D133" s="84" t="s">
        <v>102</v>
      </c>
      <c r="E133" s="84">
        <f>E134</f>
        <v>1</v>
      </c>
      <c r="F133" s="84">
        <f>F134</f>
        <v>1</v>
      </c>
      <c r="G133" s="250"/>
      <c r="H133" s="250"/>
      <c r="I133" s="76">
        <f>SUM(I134)</f>
        <v>1990</v>
      </c>
      <c r="J133" s="76">
        <f>SUM(J134)</f>
        <v>1990</v>
      </c>
      <c r="K133" s="74" t="s">
        <v>45</v>
      </c>
      <c r="L133" s="74" t="s">
        <v>45</v>
      </c>
      <c r="M133" s="76">
        <f>SUM(M134)</f>
        <v>1990</v>
      </c>
      <c r="N133" s="74"/>
      <c r="O133" s="74" t="s">
        <v>45</v>
      </c>
      <c r="P133" s="74" t="s">
        <v>45</v>
      </c>
      <c r="Q133" s="74" t="s">
        <v>45</v>
      </c>
      <c r="R133" s="74" t="s">
        <v>45</v>
      </c>
      <c r="S133" s="74" t="s">
        <v>45</v>
      </c>
      <c r="T133" s="74" t="s">
        <v>45</v>
      </c>
      <c r="U133" s="74" t="s">
        <v>45</v>
      </c>
      <c r="V133" s="74" t="s">
        <v>45</v>
      </c>
      <c r="W133" s="74" t="s">
        <v>45</v>
      </c>
      <c r="X133" s="74" t="s">
        <v>45</v>
      </c>
      <c r="Y133" s="259"/>
      <c r="Z133" s="259"/>
    </row>
    <row r="134" spans="1:26" s="75" customFormat="1" ht="38.25" customHeight="1" outlineLevel="2" x14ac:dyDescent="0.3">
      <c r="A134" s="78" t="s">
        <v>371</v>
      </c>
      <c r="B134" s="250"/>
      <c r="C134" s="105" t="s">
        <v>287</v>
      </c>
      <c r="D134" s="80" t="s">
        <v>102</v>
      </c>
      <c r="E134" s="80">
        <v>1</v>
      </c>
      <c r="F134" s="80">
        <v>1</v>
      </c>
      <c r="G134" s="250"/>
      <c r="H134" s="250"/>
      <c r="I134" s="143">
        <v>1990</v>
      </c>
      <c r="J134" s="143">
        <v>1990</v>
      </c>
      <c r="K134" s="74" t="s">
        <v>45</v>
      </c>
      <c r="L134" s="74" t="s">
        <v>45</v>
      </c>
      <c r="M134" s="143">
        <v>1990</v>
      </c>
      <c r="N134" s="74"/>
      <c r="O134" s="74" t="s">
        <v>45</v>
      </c>
      <c r="P134" s="74" t="s">
        <v>45</v>
      </c>
      <c r="Q134" s="74" t="s">
        <v>45</v>
      </c>
      <c r="R134" s="74" t="s">
        <v>45</v>
      </c>
      <c r="S134" s="74" t="s">
        <v>45</v>
      </c>
      <c r="T134" s="74" t="s">
        <v>45</v>
      </c>
      <c r="U134" s="74" t="s">
        <v>45</v>
      </c>
      <c r="V134" s="74" t="s">
        <v>45</v>
      </c>
      <c r="W134" s="74" t="s">
        <v>45</v>
      </c>
      <c r="X134" s="74" t="s">
        <v>45</v>
      </c>
      <c r="Y134" s="259"/>
      <c r="Z134" s="259"/>
    </row>
    <row r="135" spans="1:26" s="75" customFormat="1" ht="36" customHeight="1" outlineLevel="1" collapsed="1" x14ac:dyDescent="0.3">
      <c r="A135" s="71" t="s">
        <v>393</v>
      </c>
      <c r="B135" s="250"/>
      <c r="C135" s="104" t="s">
        <v>288</v>
      </c>
      <c r="D135" s="84" t="s">
        <v>102</v>
      </c>
      <c r="E135" s="84">
        <f>E136</f>
        <v>1</v>
      </c>
      <c r="F135" s="84">
        <f>F136</f>
        <v>1</v>
      </c>
      <c r="G135" s="250"/>
      <c r="H135" s="250"/>
      <c r="I135" s="144">
        <f>I136</f>
        <v>1790</v>
      </c>
      <c r="J135" s="144">
        <f>J136</f>
        <v>1790</v>
      </c>
      <c r="K135" s="74" t="s">
        <v>45</v>
      </c>
      <c r="L135" s="74" t="s">
        <v>45</v>
      </c>
      <c r="M135" s="144">
        <f>M136</f>
        <v>1790</v>
      </c>
      <c r="N135" s="74"/>
      <c r="O135" s="74" t="s">
        <v>45</v>
      </c>
      <c r="P135" s="74" t="s">
        <v>45</v>
      </c>
      <c r="Q135" s="74" t="s">
        <v>45</v>
      </c>
      <c r="R135" s="74" t="s">
        <v>45</v>
      </c>
      <c r="S135" s="74" t="s">
        <v>45</v>
      </c>
      <c r="T135" s="74" t="s">
        <v>45</v>
      </c>
      <c r="U135" s="74" t="s">
        <v>45</v>
      </c>
      <c r="V135" s="74" t="s">
        <v>45</v>
      </c>
      <c r="W135" s="74" t="s">
        <v>45</v>
      </c>
      <c r="X135" s="74" t="s">
        <v>45</v>
      </c>
      <c r="Y135" s="259"/>
      <c r="Z135" s="259"/>
    </row>
    <row r="136" spans="1:26" s="75" customFormat="1" ht="30.75" customHeight="1" outlineLevel="1" x14ac:dyDescent="0.3">
      <c r="A136" s="78" t="s">
        <v>394</v>
      </c>
      <c r="B136" s="250"/>
      <c r="C136" s="105" t="s">
        <v>289</v>
      </c>
      <c r="D136" s="80" t="s">
        <v>102</v>
      </c>
      <c r="E136" s="80">
        <v>1</v>
      </c>
      <c r="F136" s="80">
        <v>1</v>
      </c>
      <c r="G136" s="250"/>
      <c r="H136" s="250"/>
      <c r="I136" s="143">
        <v>1790</v>
      </c>
      <c r="J136" s="143">
        <v>1790</v>
      </c>
      <c r="K136" s="74" t="s">
        <v>45</v>
      </c>
      <c r="L136" s="74" t="s">
        <v>45</v>
      </c>
      <c r="M136" s="143">
        <v>1790</v>
      </c>
      <c r="N136" s="74"/>
      <c r="O136" s="74" t="s">
        <v>45</v>
      </c>
      <c r="P136" s="74" t="s">
        <v>45</v>
      </c>
      <c r="Q136" s="74" t="s">
        <v>45</v>
      </c>
      <c r="R136" s="74" t="s">
        <v>45</v>
      </c>
      <c r="S136" s="74" t="s">
        <v>45</v>
      </c>
      <c r="T136" s="74" t="s">
        <v>45</v>
      </c>
      <c r="U136" s="74" t="s">
        <v>45</v>
      </c>
      <c r="V136" s="74" t="s">
        <v>45</v>
      </c>
      <c r="W136" s="74" t="s">
        <v>45</v>
      </c>
      <c r="X136" s="74" t="s">
        <v>45</v>
      </c>
      <c r="Y136" s="259"/>
      <c r="Z136" s="259"/>
    </row>
    <row r="137" spans="1:26" s="75" customFormat="1" ht="33.75" customHeight="1" x14ac:dyDescent="0.3">
      <c r="A137" s="84" t="s">
        <v>75</v>
      </c>
      <c r="B137" s="250"/>
      <c r="C137" s="106" t="s">
        <v>76</v>
      </c>
      <c r="D137" s="73" t="s">
        <v>20</v>
      </c>
      <c r="E137" s="87">
        <f>E138+E149+E172+E251</f>
        <v>182.41599000000002</v>
      </c>
      <c r="F137" s="87">
        <f>F138+F149+F172+F251</f>
        <v>182.41599000000002</v>
      </c>
      <c r="G137" s="250"/>
      <c r="H137" s="250"/>
      <c r="I137" s="74">
        <f>I138+I149+I172+I251</f>
        <v>6295642.4639999988</v>
      </c>
      <c r="J137" s="74">
        <f>J138+J149+J172+J251</f>
        <v>6295642.4639999988</v>
      </c>
      <c r="K137" s="74" t="s">
        <v>45</v>
      </c>
      <c r="L137" s="74" t="s">
        <v>45</v>
      </c>
      <c r="M137" s="74">
        <f>M138+M149+M172</f>
        <v>4997925.9499999993</v>
      </c>
      <c r="N137" s="74">
        <f>N138+N149+N172+N251</f>
        <v>1297716.514</v>
      </c>
      <c r="O137" s="74" t="s">
        <v>45</v>
      </c>
      <c r="P137" s="74" t="s">
        <v>45</v>
      </c>
      <c r="Q137" s="85"/>
      <c r="R137" s="74"/>
      <c r="S137" s="131"/>
      <c r="T137" s="132"/>
      <c r="U137" s="74"/>
      <c r="V137" s="74"/>
      <c r="W137" s="133"/>
      <c r="X137" s="133"/>
      <c r="Y137" s="259"/>
      <c r="Z137" s="259"/>
    </row>
    <row r="138" spans="1:26" s="75" customFormat="1" ht="33.75" customHeight="1" outlineLevel="1" x14ac:dyDescent="0.3">
      <c r="A138" s="71" t="s">
        <v>79</v>
      </c>
      <c r="B138" s="250"/>
      <c r="C138" s="106" t="s">
        <v>404</v>
      </c>
      <c r="D138" s="84" t="s">
        <v>20</v>
      </c>
      <c r="E138" s="89">
        <f>SUM(E139:E148)</f>
        <v>62.396999999999998</v>
      </c>
      <c r="F138" s="89">
        <f>SUM(F139:F148)</f>
        <v>62.396999999999998</v>
      </c>
      <c r="G138" s="250"/>
      <c r="H138" s="250"/>
      <c r="I138" s="76">
        <f>SUM(I139:I148)</f>
        <v>4372564.5999999996</v>
      </c>
      <c r="J138" s="76">
        <f>SUM(J139:J148)</f>
        <v>4372564.5999999996</v>
      </c>
      <c r="K138" s="74"/>
      <c r="L138" s="74"/>
      <c r="M138" s="76">
        <f>SUM(M139:M148)</f>
        <v>4372564.5999999996</v>
      </c>
      <c r="N138" s="85"/>
      <c r="O138" s="74"/>
      <c r="P138" s="74"/>
      <c r="Q138" s="85"/>
      <c r="R138" s="74"/>
      <c r="S138" s="131"/>
      <c r="T138" s="132"/>
      <c r="U138" s="74"/>
      <c r="V138" s="74"/>
      <c r="W138" s="133"/>
      <c r="X138" s="133"/>
      <c r="Y138" s="259"/>
      <c r="Z138" s="259"/>
    </row>
    <row r="139" spans="1:26" s="75" customFormat="1" ht="58.5" customHeight="1" outlineLevel="2" x14ac:dyDescent="0.3">
      <c r="A139" s="78" t="s">
        <v>93</v>
      </c>
      <c r="B139" s="250"/>
      <c r="C139" s="107" t="s">
        <v>395</v>
      </c>
      <c r="D139" s="117" t="s">
        <v>77</v>
      </c>
      <c r="E139" s="118">
        <v>16.3</v>
      </c>
      <c r="F139" s="118">
        <v>16.3</v>
      </c>
      <c r="G139" s="250"/>
      <c r="H139" s="250"/>
      <c r="I139" s="143">
        <v>316785</v>
      </c>
      <c r="J139" s="143">
        <v>316785</v>
      </c>
      <c r="K139" s="74" t="s">
        <v>45</v>
      </c>
      <c r="L139" s="74" t="s">
        <v>45</v>
      </c>
      <c r="M139" s="143">
        <v>316785</v>
      </c>
      <c r="N139" s="85"/>
      <c r="O139" s="74" t="s">
        <v>45</v>
      </c>
      <c r="P139" s="74" t="s">
        <v>45</v>
      </c>
      <c r="Q139" s="74">
        <v>0</v>
      </c>
      <c r="R139" s="74">
        <v>0</v>
      </c>
      <c r="S139" s="182">
        <v>100</v>
      </c>
      <c r="T139" s="182">
        <v>51.91</v>
      </c>
      <c r="U139" s="134">
        <v>7</v>
      </c>
      <c r="V139" s="134">
        <v>6.8</v>
      </c>
      <c r="W139" s="183">
        <v>0</v>
      </c>
      <c r="X139" s="183">
        <v>0</v>
      </c>
      <c r="Y139" s="259"/>
      <c r="Z139" s="259"/>
    </row>
    <row r="140" spans="1:26" s="75" customFormat="1" ht="58.5" customHeight="1" outlineLevel="2" x14ac:dyDescent="0.3">
      <c r="A140" s="78" t="s">
        <v>94</v>
      </c>
      <c r="B140" s="250"/>
      <c r="C140" s="107" t="s">
        <v>396</v>
      </c>
      <c r="D140" s="117" t="s">
        <v>77</v>
      </c>
      <c r="E140" s="119">
        <v>10</v>
      </c>
      <c r="F140" s="119">
        <v>10</v>
      </c>
      <c r="G140" s="250"/>
      <c r="H140" s="250"/>
      <c r="I140" s="143">
        <v>166610</v>
      </c>
      <c r="J140" s="143">
        <v>166610</v>
      </c>
      <c r="K140" s="74" t="s">
        <v>45</v>
      </c>
      <c r="L140" s="74" t="s">
        <v>45</v>
      </c>
      <c r="M140" s="143">
        <v>166610</v>
      </c>
      <c r="N140" s="85"/>
      <c r="O140" s="74" t="s">
        <v>45</v>
      </c>
      <c r="P140" s="74" t="s">
        <v>45</v>
      </c>
      <c r="Q140" s="85">
        <v>55</v>
      </c>
      <c r="R140" s="74">
        <v>0</v>
      </c>
      <c r="S140" s="182">
        <v>82.2</v>
      </c>
      <c r="T140" s="182">
        <v>64.3</v>
      </c>
      <c r="U140" s="134">
        <v>6</v>
      </c>
      <c r="V140" s="134">
        <v>5.9</v>
      </c>
      <c r="W140" s="183">
        <v>0</v>
      </c>
      <c r="X140" s="183">
        <v>0</v>
      </c>
      <c r="Y140" s="259"/>
      <c r="Z140" s="259"/>
    </row>
    <row r="141" spans="1:26" s="75" customFormat="1" ht="58.5" customHeight="1" outlineLevel="2" x14ac:dyDescent="0.3">
      <c r="A141" s="78" t="s">
        <v>95</v>
      </c>
      <c r="B141" s="250"/>
      <c r="C141" s="107" t="s">
        <v>143</v>
      </c>
      <c r="D141" s="117" t="s">
        <v>77</v>
      </c>
      <c r="E141" s="119">
        <v>8</v>
      </c>
      <c r="F141" s="119">
        <v>8</v>
      </c>
      <c r="G141" s="250"/>
      <c r="H141" s="250"/>
      <c r="I141" s="143">
        <v>119627</v>
      </c>
      <c r="J141" s="143">
        <v>119627</v>
      </c>
      <c r="K141" s="74" t="s">
        <v>45</v>
      </c>
      <c r="L141" s="74" t="s">
        <v>45</v>
      </c>
      <c r="M141" s="143">
        <v>119627</v>
      </c>
      <c r="N141" s="85"/>
      <c r="O141" s="74" t="s">
        <v>45</v>
      </c>
      <c r="P141" s="74" t="s">
        <v>45</v>
      </c>
      <c r="Q141" s="85">
        <v>37.799999999999997</v>
      </c>
      <c r="R141" s="74">
        <v>0</v>
      </c>
      <c r="S141" s="182">
        <v>59.5</v>
      </c>
      <c r="T141" s="182">
        <v>41.4</v>
      </c>
      <c r="U141" s="134">
        <v>7</v>
      </c>
      <c r="V141" s="134">
        <v>6.38</v>
      </c>
      <c r="W141" s="183">
        <v>2</v>
      </c>
      <c r="X141" s="183">
        <v>4</v>
      </c>
      <c r="Y141" s="259"/>
      <c r="Z141" s="259"/>
    </row>
    <row r="142" spans="1:26" s="75" customFormat="1" ht="58.5" customHeight="1" outlineLevel="2" x14ac:dyDescent="0.3">
      <c r="A142" s="78" t="s">
        <v>96</v>
      </c>
      <c r="B142" s="250"/>
      <c r="C142" s="107" t="s">
        <v>397</v>
      </c>
      <c r="D142" s="117" t="s">
        <v>77</v>
      </c>
      <c r="E142" s="119">
        <v>3</v>
      </c>
      <c r="F142" s="119">
        <v>3</v>
      </c>
      <c r="G142" s="250"/>
      <c r="H142" s="250"/>
      <c r="I142" s="143">
        <v>69385</v>
      </c>
      <c r="J142" s="143">
        <v>69385</v>
      </c>
      <c r="K142" s="74" t="s">
        <v>45</v>
      </c>
      <c r="L142" s="74" t="s">
        <v>45</v>
      </c>
      <c r="M142" s="143">
        <v>69385</v>
      </c>
      <c r="N142" s="85"/>
      <c r="O142" s="74" t="s">
        <v>45</v>
      </c>
      <c r="P142" s="74" t="s">
        <v>45</v>
      </c>
      <c r="Q142" s="85">
        <v>0</v>
      </c>
      <c r="R142" s="74">
        <v>0</v>
      </c>
      <c r="S142" s="182">
        <v>100</v>
      </c>
      <c r="T142" s="182">
        <v>14.66</v>
      </c>
      <c r="U142" s="134">
        <v>6</v>
      </c>
      <c r="V142" s="134">
        <v>5.2</v>
      </c>
      <c r="W142" s="183">
        <v>2</v>
      </c>
      <c r="X142" s="183">
        <v>1</v>
      </c>
      <c r="Y142" s="259"/>
      <c r="Z142" s="259"/>
    </row>
    <row r="143" spans="1:26" s="75" customFormat="1" ht="58.5" customHeight="1" outlineLevel="2" x14ac:dyDescent="0.3">
      <c r="A143" s="242" t="s">
        <v>555</v>
      </c>
      <c r="B143" s="250"/>
      <c r="C143" s="107" t="s">
        <v>398</v>
      </c>
      <c r="D143" s="117" t="s">
        <v>77</v>
      </c>
      <c r="E143" s="252">
        <v>11.627000000000001</v>
      </c>
      <c r="F143" s="252">
        <v>11.627000000000001</v>
      </c>
      <c r="G143" s="250"/>
      <c r="H143" s="250"/>
      <c r="I143" s="143">
        <v>2657153</v>
      </c>
      <c r="J143" s="143">
        <v>2657153</v>
      </c>
      <c r="K143" s="74" t="s">
        <v>45</v>
      </c>
      <c r="L143" s="74" t="s">
        <v>45</v>
      </c>
      <c r="M143" s="143">
        <v>2657153</v>
      </c>
      <c r="N143" s="85"/>
      <c r="O143" s="74" t="s">
        <v>45</v>
      </c>
      <c r="P143" s="74" t="s">
        <v>45</v>
      </c>
      <c r="Q143" s="83" t="s">
        <v>45</v>
      </c>
      <c r="R143" s="83" t="s">
        <v>45</v>
      </c>
      <c r="S143" s="74" t="s">
        <v>45</v>
      </c>
      <c r="T143" s="74" t="s">
        <v>45</v>
      </c>
      <c r="U143" s="83" t="s">
        <v>45</v>
      </c>
      <c r="V143" s="83" t="s">
        <v>45</v>
      </c>
      <c r="W143" s="74" t="s">
        <v>45</v>
      </c>
      <c r="X143" s="74" t="s">
        <v>45</v>
      </c>
      <c r="Y143" s="259"/>
      <c r="Z143" s="259"/>
    </row>
    <row r="144" spans="1:26" s="75" customFormat="1" ht="83.25" customHeight="1" outlineLevel="2" x14ac:dyDescent="0.3">
      <c r="A144" s="243"/>
      <c r="B144" s="250"/>
      <c r="C144" s="107" t="s">
        <v>399</v>
      </c>
      <c r="D144" s="90" t="s">
        <v>80</v>
      </c>
      <c r="E144" s="253"/>
      <c r="F144" s="253"/>
      <c r="G144" s="250"/>
      <c r="H144" s="250"/>
      <c r="I144" s="143">
        <v>32157</v>
      </c>
      <c r="J144" s="143">
        <v>32157</v>
      </c>
      <c r="K144" s="74" t="s">
        <v>45</v>
      </c>
      <c r="L144" s="74" t="s">
        <v>45</v>
      </c>
      <c r="M144" s="143">
        <v>32157</v>
      </c>
      <c r="N144" s="85"/>
      <c r="O144" s="74" t="s">
        <v>45</v>
      </c>
      <c r="P144" s="74" t="s">
        <v>45</v>
      </c>
      <c r="Q144" s="85" t="s">
        <v>45</v>
      </c>
      <c r="R144" s="83" t="s">
        <v>45</v>
      </c>
      <c r="S144" s="74" t="s">
        <v>45</v>
      </c>
      <c r="T144" s="74" t="s">
        <v>45</v>
      </c>
      <c r="U144" s="83" t="s">
        <v>45</v>
      </c>
      <c r="V144" s="83" t="s">
        <v>45</v>
      </c>
      <c r="W144" s="74" t="s">
        <v>45</v>
      </c>
      <c r="X144" s="74" t="s">
        <v>45</v>
      </c>
      <c r="Y144" s="259"/>
      <c r="Z144" s="259"/>
    </row>
    <row r="145" spans="1:26" s="75" customFormat="1" ht="72" customHeight="1" outlineLevel="2" x14ac:dyDescent="0.3">
      <c r="A145" s="244"/>
      <c r="B145" s="250"/>
      <c r="C145" s="107" t="s">
        <v>400</v>
      </c>
      <c r="D145" s="90" t="s">
        <v>81</v>
      </c>
      <c r="E145" s="254"/>
      <c r="F145" s="254"/>
      <c r="G145" s="250"/>
      <c r="H145" s="250"/>
      <c r="I145" s="143">
        <v>10896.6</v>
      </c>
      <c r="J145" s="143">
        <v>10896.6</v>
      </c>
      <c r="K145" s="74" t="s">
        <v>45</v>
      </c>
      <c r="L145" s="74" t="s">
        <v>45</v>
      </c>
      <c r="M145" s="143">
        <v>10896.6</v>
      </c>
      <c r="N145" s="85"/>
      <c r="O145" s="74" t="s">
        <v>45</v>
      </c>
      <c r="P145" s="74" t="s">
        <v>45</v>
      </c>
      <c r="Q145" s="85" t="s">
        <v>45</v>
      </c>
      <c r="R145" s="83" t="s">
        <v>45</v>
      </c>
      <c r="S145" s="74" t="s">
        <v>45</v>
      </c>
      <c r="T145" s="74" t="s">
        <v>45</v>
      </c>
      <c r="U145" s="83" t="s">
        <v>45</v>
      </c>
      <c r="V145" s="83" t="s">
        <v>45</v>
      </c>
      <c r="W145" s="74" t="s">
        <v>45</v>
      </c>
      <c r="X145" s="74" t="s">
        <v>45</v>
      </c>
      <c r="Y145" s="259"/>
      <c r="Z145" s="259"/>
    </row>
    <row r="146" spans="1:26" s="75" customFormat="1" ht="58.5" customHeight="1" outlineLevel="2" x14ac:dyDescent="0.3">
      <c r="A146" s="242" t="s">
        <v>556</v>
      </c>
      <c r="B146" s="250"/>
      <c r="C146" s="107" t="s">
        <v>401</v>
      </c>
      <c r="D146" s="117" t="s">
        <v>77</v>
      </c>
      <c r="E146" s="252">
        <v>13.47</v>
      </c>
      <c r="F146" s="252">
        <v>13.47</v>
      </c>
      <c r="G146" s="250"/>
      <c r="H146" s="250"/>
      <c r="I146" s="143">
        <v>979376</v>
      </c>
      <c r="J146" s="143">
        <v>979376</v>
      </c>
      <c r="K146" s="74" t="s">
        <v>45</v>
      </c>
      <c r="L146" s="74" t="s">
        <v>45</v>
      </c>
      <c r="M146" s="143">
        <v>979376</v>
      </c>
      <c r="N146" s="85"/>
      <c r="O146" s="74" t="s">
        <v>45</v>
      </c>
      <c r="P146" s="74" t="s">
        <v>45</v>
      </c>
      <c r="Q146" s="83" t="s">
        <v>45</v>
      </c>
      <c r="R146" s="83" t="s">
        <v>45</v>
      </c>
      <c r="S146" s="74" t="s">
        <v>45</v>
      </c>
      <c r="T146" s="74" t="s">
        <v>45</v>
      </c>
      <c r="U146" s="83" t="s">
        <v>45</v>
      </c>
      <c r="V146" s="83" t="s">
        <v>45</v>
      </c>
      <c r="W146" s="74" t="s">
        <v>45</v>
      </c>
      <c r="X146" s="74" t="s">
        <v>45</v>
      </c>
      <c r="Y146" s="259"/>
      <c r="Z146" s="259"/>
    </row>
    <row r="147" spans="1:26" s="75" customFormat="1" ht="58.5" customHeight="1" outlineLevel="2" x14ac:dyDescent="0.3">
      <c r="A147" s="243"/>
      <c r="B147" s="250"/>
      <c r="C147" s="107" t="s">
        <v>402</v>
      </c>
      <c r="D147" s="90" t="s">
        <v>80</v>
      </c>
      <c r="E147" s="253"/>
      <c r="F147" s="253"/>
      <c r="G147" s="250"/>
      <c r="H147" s="250"/>
      <c r="I147" s="143">
        <v>16068.2</v>
      </c>
      <c r="J147" s="143">
        <v>16068.2</v>
      </c>
      <c r="K147" s="74" t="s">
        <v>45</v>
      </c>
      <c r="L147" s="74" t="s">
        <v>45</v>
      </c>
      <c r="M147" s="143">
        <v>16068.2</v>
      </c>
      <c r="N147" s="85"/>
      <c r="O147" s="74" t="s">
        <v>45</v>
      </c>
      <c r="P147" s="74" t="s">
        <v>45</v>
      </c>
      <c r="Q147" s="85" t="s">
        <v>45</v>
      </c>
      <c r="R147" s="83" t="s">
        <v>45</v>
      </c>
      <c r="S147" s="74" t="s">
        <v>45</v>
      </c>
      <c r="T147" s="74" t="s">
        <v>45</v>
      </c>
      <c r="U147" s="83" t="s">
        <v>45</v>
      </c>
      <c r="V147" s="83" t="s">
        <v>45</v>
      </c>
      <c r="W147" s="74" t="s">
        <v>45</v>
      </c>
      <c r="X147" s="74" t="s">
        <v>45</v>
      </c>
      <c r="Y147" s="259"/>
      <c r="Z147" s="259"/>
    </row>
    <row r="148" spans="1:26" s="75" customFormat="1" ht="58.5" customHeight="1" outlineLevel="2" x14ac:dyDescent="0.3">
      <c r="A148" s="244"/>
      <c r="B148" s="250"/>
      <c r="C148" s="107" t="s">
        <v>403</v>
      </c>
      <c r="D148" s="90" t="s">
        <v>81</v>
      </c>
      <c r="E148" s="254"/>
      <c r="F148" s="254"/>
      <c r="G148" s="250"/>
      <c r="H148" s="250"/>
      <c r="I148" s="143">
        <v>4506.8</v>
      </c>
      <c r="J148" s="143">
        <v>4506.8</v>
      </c>
      <c r="K148" s="74" t="s">
        <v>45</v>
      </c>
      <c r="L148" s="74" t="s">
        <v>45</v>
      </c>
      <c r="M148" s="143">
        <v>4506.8</v>
      </c>
      <c r="N148" s="85"/>
      <c r="O148" s="74" t="s">
        <v>45</v>
      </c>
      <c r="P148" s="74" t="s">
        <v>45</v>
      </c>
      <c r="Q148" s="85" t="s">
        <v>45</v>
      </c>
      <c r="R148" s="83" t="s">
        <v>45</v>
      </c>
      <c r="S148" s="74" t="s">
        <v>45</v>
      </c>
      <c r="T148" s="74" t="s">
        <v>45</v>
      </c>
      <c r="U148" s="83" t="s">
        <v>45</v>
      </c>
      <c r="V148" s="83" t="s">
        <v>45</v>
      </c>
      <c r="W148" s="74" t="s">
        <v>45</v>
      </c>
      <c r="X148" s="74" t="s">
        <v>45</v>
      </c>
      <c r="Y148" s="259"/>
      <c r="Z148" s="259"/>
    </row>
    <row r="149" spans="1:26" s="75" customFormat="1" ht="45" customHeight="1" outlineLevel="1" x14ac:dyDescent="0.3">
      <c r="A149" s="88" t="s">
        <v>114</v>
      </c>
      <c r="B149" s="250"/>
      <c r="C149" s="106" t="s">
        <v>144</v>
      </c>
      <c r="D149" s="84" t="s">
        <v>20</v>
      </c>
      <c r="E149" s="145">
        <f>SUM(E150:E171)</f>
        <v>46.363590000000002</v>
      </c>
      <c r="F149" s="145">
        <f>SUM(F150:F171)</f>
        <v>46.363590000000002</v>
      </c>
      <c r="G149" s="250"/>
      <c r="H149" s="250"/>
      <c r="I149" s="144">
        <f>SUM(I150:I171)</f>
        <v>620211.35</v>
      </c>
      <c r="J149" s="144">
        <f>SUM(J150:J171)</f>
        <v>620211.35</v>
      </c>
      <c r="K149" s="74"/>
      <c r="L149" s="74"/>
      <c r="M149" s="76">
        <f>SUM(M150:M171)</f>
        <v>620211.35</v>
      </c>
      <c r="N149" s="74"/>
      <c r="O149" s="74"/>
      <c r="P149" s="74"/>
      <c r="Q149" s="74"/>
      <c r="R149" s="83"/>
      <c r="S149" s="131"/>
      <c r="T149" s="132"/>
      <c r="U149" s="132"/>
      <c r="V149" s="132"/>
      <c r="W149" s="133"/>
      <c r="X149" s="133"/>
      <c r="Y149" s="259"/>
      <c r="Z149" s="259"/>
    </row>
    <row r="150" spans="1:26" s="75" customFormat="1" ht="45.75" customHeight="1" outlineLevel="2" x14ac:dyDescent="0.3">
      <c r="A150" s="242" t="s">
        <v>115</v>
      </c>
      <c r="B150" s="250"/>
      <c r="C150" s="109" t="s">
        <v>405</v>
      </c>
      <c r="D150" s="90" t="s">
        <v>77</v>
      </c>
      <c r="E150" s="252">
        <v>2.512</v>
      </c>
      <c r="F150" s="252">
        <v>2.512</v>
      </c>
      <c r="G150" s="250"/>
      <c r="H150" s="250"/>
      <c r="I150" s="143">
        <v>16865.499</v>
      </c>
      <c r="J150" s="143">
        <v>16865.499</v>
      </c>
      <c r="K150" s="74" t="s">
        <v>45</v>
      </c>
      <c r="L150" s="74" t="s">
        <v>45</v>
      </c>
      <c r="M150" s="143">
        <v>16865.499</v>
      </c>
      <c r="N150" s="74"/>
      <c r="O150" s="74" t="s">
        <v>45</v>
      </c>
      <c r="P150" s="74" t="s">
        <v>45</v>
      </c>
      <c r="Q150" s="85">
        <v>52.9</v>
      </c>
      <c r="R150" s="85">
        <v>0</v>
      </c>
      <c r="S150" s="85">
        <v>77.400000000000006</v>
      </c>
      <c r="T150" s="85">
        <v>68.099999999999994</v>
      </c>
      <c r="U150" s="134">
        <v>6.5</v>
      </c>
      <c r="V150" s="134">
        <v>6</v>
      </c>
      <c r="W150" s="85">
        <v>1</v>
      </c>
      <c r="X150" s="85">
        <v>1</v>
      </c>
      <c r="Y150" s="259"/>
      <c r="Z150" s="259"/>
    </row>
    <row r="151" spans="1:26" s="75" customFormat="1" ht="45.75" customHeight="1" outlineLevel="2" x14ac:dyDescent="0.3">
      <c r="A151" s="243"/>
      <c r="B151" s="250"/>
      <c r="C151" s="109" t="s">
        <v>406</v>
      </c>
      <c r="D151" s="90" t="s">
        <v>80</v>
      </c>
      <c r="E151" s="253"/>
      <c r="F151" s="253"/>
      <c r="G151" s="250"/>
      <c r="H151" s="250"/>
      <c r="I151" s="143">
        <v>509</v>
      </c>
      <c r="J151" s="143">
        <v>509</v>
      </c>
      <c r="K151" s="74" t="s">
        <v>45</v>
      </c>
      <c r="L151" s="74" t="s">
        <v>45</v>
      </c>
      <c r="M151" s="143">
        <v>509</v>
      </c>
      <c r="N151" s="74"/>
      <c r="O151" s="74" t="s">
        <v>45</v>
      </c>
      <c r="P151" s="74" t="s">
        <v>45</v>
      </c>
      <c r="Q151" s="85" t="s">
        <v>45</v>
      </c>
      <c r="R151" s="83" t="s">
        <v>45</v>
      </c>
      <c r="S151" s="85" t="s">
        <v>45</v>
      </c>
      <c r="T151" s="85" t="s">
        <v>45</v>
      </c>
      <c r="U151" s="83" t="s">
        <v>45</v>
      </c>
      <c r="V151" s="83" t="s">
        <v>45</v>
      </c>
      <c r="W151" s="83" t="s">
        <v>45</v>
      </c>
      <c r="X151" s="83" t="s">
        <v>45</v>
      </c>
      <c r="Y151" s="259"/>
      <c r="Z151" s="259"/>
    </row>
    <row r="152" spans="1:26" s="75" customFormat="1" ht="45.75" customHeight="1" outlineLevel="2" x14ac:dyDescent="0.3">
      <c r="A152" s="244"/>
      <c r="B152" s="250"/>
      <c r="C152" s="109" t="s">
        <v>407</v>
      </c>
      <c r="D152" s="90" t="s">
        <v>81</v>
      </c>
      <c r="E152" s="254"/>
      <c r="F152" s="254"/>
      <c r="G152" s="250"/>
      <c r="H152" s="250"/>
      <c r="I152" s="143">
        <v>72</v>
      </c>
      <c r="J152" s="143">
        <v>72</v>
      </c>
      <c r="K152" s="74" t="s">
        <v>45</v>
      </c>
      <c r="L152" s="74" t="s">
        <v>45</v>
      </c>
      <c r="M152" s="143">
        <v>72</v>
      </c>
      <c r="N152" s="85"/>
      <c r="O152" s="74" t="s">
        <v>45</v>
      </c>
      <c r="P152" s="74" t="s">
        <v>45</v>
      </c>
      <c r="Q152" s="85" t="s">
        <v>45</v>
      </c>
      <c r="R152" s="83" t="s">
        <v>45</v>
      </c>
      <c r="S152" s="85" t="s">
        <v>45</v>
      </c>
      <c r="T152" s="85" t="s">
        <v>45</v>
      </c>
      <c r="U152" s="83" t="s">
        <v>45</v>
      </c>
      <c r="V152" s="83" t="s">
        <v>45</v>
      </c>
      <c r="W152" s="83" t="s">
        <v>45</v>
      </c>
      <c r="X152" s="83" t="s">
        <v>45</v>
      </c>
      <c r="Y152" s="259"/>
      <c r="Z152" s="259"/>
    </row>
    <row r="153" spans="1:26" s="75" customFormat="1" ht="45.75" customHeight="1" outlineLevel="2" x14ac:dyDescent="0.3">
      <c r="A153" s="242" t="s">
        <v>116</v>
      </c>
      <c r="B153" s="250"/>
      <c r="C153" s="109" t="s">
        <v>408</v>
      </c>
      <c r="D153" s="90" t="s">
        <v>77</v>
      </c>
      <c r="E153" s="255">
        <v>1.8144</v>
      </c>
      <c r="F153" s="255">
        <v>1.8144</v>
      </c>
      <c r="G153" s="250"/>
      <c r="H153" s="250"/>
      <c r="I153" s="143">
        <v>40800</v>
      </c>
      <c r="J153" s="143">
        <v>40800</v>
      </c>
      <c r="K153" s="74" t="s">
        <v>45</v>
      </c>
      <c r="L153" s="74" t="s">
        <v>45</v>
      </c>
      <c r="M153" s="143">
        <v>40800</v>
      </c>
      <c r="N153" s="85"/>
      <c r="O153" s="74" t="s">
        <v>45</v>
      </c>
      <c r="P153" s="74" t="s">
        <v>45</v>
      </c>
      <c r="Q153" s="85">
        <v>232</v>
      </c>
      <c r="R153" s="85">
        <v>0</v>
      </c>
      <c r="S153" s="85">
        <v>84.64</v>
      </c>
      <c r="T153" s="85">
        <v>66.47</v>
      </c>
      <c r="U153" s="85">
        <v>5.5</v>
      </c>
      <c r="V153" s="182">
        <v>4.9000000000000004</v>
      </c>
      <c r="W153" s="85">
        <v>1</v>
      </c>
      <c r="X153" s="85">
        <v>4</v>
      </c>
      <c r="Y153" s="259"/>
      <c r="Z153" s="259"/>
    </row>
    <row r="154" spans="1:26" s="75" customFormat="1" ht="45.75" customHeight="1" outlineLevel="2" x14ac:dyDescent="0.3">
      <c r="A154" s="243"/>
      <c r="B154" s="250"/>
      <c r="C154" s="109" t="s">
        <v>409</v>
      </c>
      <c r="D154" s="90" t="s">
        <v>80</v>
      </c>
      <c r="E154" s="256"/>
      <c r="F154" s="256"/>
      <c r="G154" s="250"/>
      <c r="H154" s="250"/>
      <c r="I154" s="143">
        <v>898</v>
      </c>
      <c r="J154" s="143">
        <v>898</v>
      </c>
      <c r="K154" s="74" t="s">
        <v>45</v>
      </c>
      <c r="L154" s="74" t="s">
        <v>45</v>
      </c>
      <c r="M154" s="143">
        <v>898</v>
      </c>
      <c r="N154" s="85"/>
      <c r="O154" s="74" t="s">
        <v>45</v>
      </c>
      <c r="P154" s="74" t="s">
        <v>45</v>
      </c>
      <c r="Q154" s="85" t="s">
        <v>45</v>
      </c>
      <c r="R154" s="83" t="s">
        <v>45</v>
      </c>
      <c r="S154" s="85" t="s">
        <v>45</v>
      </c>
      <c r="T154" s="85" t="s">
        <v>45</v>
      </c>
      <c r="U154" s="83" t="s">
        <v>45</v>
      </c>
      <c r="V154" s="83" t="s">
        <v>45</v>
      </c>
      <c r="W154" s="83" t="s">
        <v>45</v>
      </c>
      <c r="X154" s="83" t="s">
        <v>45</v>
      </c>
      <c r="Y154" s="259"/>
      <c r="Z154" s="259"/>
    </row>
    <row r="155" spans="1:26" s="75" customFormat="1" ht="45.75" customHeight="1" outlineLevel="2" x14ac:dyDescent="0.3">
      <c r="A155" s="244"/>
      <c r="B155" s="250"/>
      <c r="C155" s="79" t="s">
        <v>410</v>
      </c>
      <c r="D155" s="90" t="s">
        <v>81</v>
      </c>
      <c r="E155" s="257"/>
      <c r="F155" s="257"/>
      <c r="G155" s="250"/>
      <c r="H155" s="250"/>
      <c r="I155" s="143">
        <v>161.5</v>
      </c>
      <c r="J155" s="143">
        <v>161.5</v>
      </c>
      <c r="K155" s="74" t="s">
        <v>45</v>
      </c>
      <c r="L155" s="74" t="s">
        <v>45</v>
      </c>
      <c r="M155" s="143">
        <v>161.5</v>
      </c>
      <c r="N155" s="85"/>
      <c r="O155" s="74" t="s">
        <v>45</v>
      </c>
      <c r="P155" s="74" t="s">
        <v>45</v>
      </c>
      <c r="Q155" s="85" t="s">
        <v>45</v>
      </c>
      <c r="R155" s="83" t="s">
        <v>45</v>
      </c>
      <c r="S155" s="85" t="s">
        <v>45</v>
      </c>
      <c r="T155" s="85" t="s">
        <v>45</v>
      </c>
      <c r="U155" s="83" t="s">
        <v>45</v>
      </c>
      <c r="V155" s="83" t="s">
        <v>45</v>
      </c>
      <c r="W155" s="83" t="s">
        <v>45</v>
      </c>
      <c r="X155" s="83" t="s">
        <v>45</v>
      </c>
      <c r="Y155" s="259"/>
      <c r="Z155" s="259"/>
    </row>
    <row r="156" spans="1:26" s="75" customFormat="1" ht="45.75" customHeight="1" outlineLevel="2" x14ac:dyDescent="0.3">
      <c r="A156" s="78" t="s">
        <v>117</v>
      </c>
      <c r="B156" s="250"/>
      <c r="C156" s="79" t="s">
        <v>411</v>
      </c>
      <c r="D156" s="90" t="s">
        <v>77</v>
      </c>
      <c r="E156" s="120">
        <v>10.029999999999999</v>
      </c>
      <c r="F156" s="120">
        <v>10.029999999999999</v>
      </c>
      <c r="G156" s="250"/>
      <c r="H156" s="250"/>
      <c r="I156" s="143">
        <v>100238.628</v>
      </c>
      <c r="J156" s="143">
        <v>100238.628</v>
      </c>
      <c r="K156" s="74" t="s">
        <v>45</v>
      </c>
      <c r="L156" s="74" t="s">
        <v>45</v>
      </c>
      <c r="M156" s="143">
        <v>100238.628</v>
      </c>
      <c r="N156" s="85"/>
      <c r="O156" s="74" t="s">
        <v>45</v>
      </c>
      <c r="P156" s="74" t="s">
        <v>45</v>
      </c>
      <c r="Q156" s="85">
        <v>2274</v>
      </c>
      <c r="R156" s="85">
        <v>0</v>
      </c>
      <c r="S156" s="85">
        <v>100</v>
      </c>
      <c r="T156" s="85">
        <v>71.05</v>
      </c>
      <c r="U156" s="85">
        <v>6.5</v>
      </c>
      <c r="V156" s="85">
        <v>6.27</v>
      </c>
      <c r="W156" s="83">
        <v>2</v>
      </c>
      <c r="X156" s="83">
        <v>3</v>
      </c>
      <c r="Y156" s="259"/>
      <c r="Z156" s="259"/>
    </row>
    <row r="157" spans="1:26" s="75" customFormat="1" ht="45.75" customHeight="1" outlineLevel="2" x14ac:dyDescent="0.3">
      <c r="A157" s="242" t="s">
        <v>118</v>
      </c>
      <c r="B157" s="250"/>
      <c r="C157" s="79" t="s">
        <v>412</v>
      </c>
      <c r="D157" s="90" t="s">
        <v>77</v>
      </c>
      <c r="E157" s="255">
        <v>3.778</v>
      </c>
      <c r="F157" s="255">
        <v>3.778</v>
      </c>
      <c r="G157" s="250"/>
      <c r="H157" s="250"/>
      <c r="I157" s="143">
        <v>36200</v>
      </c>
      <c r="J157" s="143">
        <v>36200</v>
      </c>
      <c r="K157" s="74" t="s">
        <v>45</v>
      </c>
      <c r="L157" s="74" t="s">
        <v>45</v>
      </c>
      <c r="M157" s="143">
        <v>36200</v>
      </c>
      <c r="N157" s="85"/>
      <c r="O157" s="74" t="s">
        <v>45</v>
      </c>
      <c r="P157" s="74" t="s">
        <v>45</v>
      </c>
      <c r="Q157" s="85">
        <v>304</v>
      </c>
      <c r="R157" s="85">
        <v>0</v>
      </c>
      <c r="S157" s="85">
        <v>96.6</v>
      </c>
      <c r="T157" s="85">
        <v>85.75</v>
      </c>
      <c r="U157" s="85">
        <v>6</v>
      </c>
      <c r="V157" s="85">
        <v>5.7</v>
      </c>
      <c r="W157" s="83">
        <v>0</v>
      </c>
      <c r="X157" s="83">
        <v>2</v>
      </c>
      <c r="Y157" s="259"/>
      <c r="Z157" s="259"/>
    </row>
    <row r="158" spans="1:26" s="75" customFormat="1" ht="45.75" customHeight="1" outlineLevel="2" x14ac:dyDescent="0.3">
      <c r="A158" s="243"/>
      <c r="B158" s="250"/>
      <c r="C158" s="79" t="s">
        <v>413</v>
      </c>
      <c r="D158" s="90" t="s">
        <v>80</v>
      </c>
      <c r="E158" s="256"/>
      <c r="F158" s="256"/>
      <c r="G158" s="250"/>
      <c r="H158" s="250"/>
      <c r="I158" s="143">
        <v>1089</v>
      </c>
      <c r="J158" s="143">
        <v>1089</v>
      </c>
      <c r="K158" s="74" t="s">
        <v>45</v>
      </c>
      <c r="L158" s="74" t="s">
        <v>45</v>
      </c>
      <c r="M158" s="143">
        <v>1089</v>
      </c>
      <c r="N158" s="85"/>
      <c r="O158" s="74" t="s">
        <v>45</v>
      </c>
      <c r="P158" s="74" t="s">
        <v>45</v>
      </c>
      <c r="Q158" s="85" t="s">
        <v>45</v>
      </c>
      <c r="R158" s="83" t="s">
        <v>45</v>
      </c>
      <c r="S158" s="85" t="s">
        <v>45</v>
      </c>
      <c r="T158" s="85" t="s">
        <v>45</v>
      </c>
      <c r="U158" s="83" t="s">
        <v>45</v>
      </c>
      <c r="V158" s="83" t="s">
        <v>45</v>
      </c>
      <c r="W158" s="83" t="s">
        <v>45</v>
      </c>
      <c r="X158" s="83" t="s">
        <v>45</v>
      </c>
      <c r="Y158" s="259"/>
      <c r="Z158" s="259"/>
    </row>
    <row r="159" spans="1:26" s="75" customFormat="1" ht="45.75" customHeight="1" outlineLevel="2" x14ac:dyDescent="0.3">
      <c r="A159" s="244"/>
      <c r="B159" s="250"/>
      <c r="C159" s="109" t="s">
        <v>414</v>
      </c>
      <c r="D159" s="90" t="s">
        <v>81</v>
      </c>
      <c r="E159" s="257"/>
      <c r="F159" s="257"/>
      <c r="G159" s="250"/>
      <c r="H159" s="250"/>
      <c r="I159" s="143">
        <v>376</v>
      </c>
      <c r="J159" s="143">
        <v>376</v>
      </c>
      <c r="K159" s="74" t="s">
        <v>45</v>
      </c>
      <c r="L159" s="74" t="s">
        <v>45</v>
      </c>
      <c r="M159" s="143">
        <v>376</v>
      </c>
      <c r="N159" s="85"/>
      <c r="O159" s="74" t="s">
        <v>45</v>
      </c>
      <c r="P159" s="74" t="s">
        <v>45</v>
      </c>
      <c r="Q159" s="85" t="s">
        <v>45</v>
      </c>
      <c r="R159" s="83" t="s">
        <v>45</v>
      </c>
      <c r="S159" s="85" t="s">
        <v>45</v>
      </c>
      <c r="T159" s="85" t="s">
        <v>45</v>
      </c>
      <c r="U159" s="83" t="s">
        <v>45</v>
      </c>
      <c r="V159" s="83" t="s">
        <v>45</v>
      </c>
      <c r="W159" s="83" t="s">
        <v>45</v>
      </c>
      <c r="X159" s="83" t="s">
        <v>45</v>
      </c>
      <c r="Y159" s="259"/>
      <c r="Z159" s="259"/>
    </row>
    <row r="160" spans="1:26" s="75" customFormat="1" ht="45.75" customHeight="1" outlineLevel="2" x14ac:dyDescent="0.3">
      <c r="A160" s="242" t="s">
        <v>119</v>
      </c>
      <c r="B160" s="250"/>
      <c r="C160" s="109" t="s">
        <v>415</v>
      </c>
      <c r="D160" s="90" t="s">
        <v>77</v>
      </c>
      <c r="E160" s="255">
        <v>9.12819</v>
      </c>
      <c r="F160" s="255">
        <v>9.12819</v>
      </c>
      <c r="G160" s="250"/>
      <c r="H160" s="250"/>
      <c r="I160" s="143">
        <v>69707.422999999995</v>
      </c>
      <c r="J160" s="143">
        <v>69707.422999999995</v>
      </c>
      <c r="K160" s="74" t="s">
        <v>45</v>
      </c>
      <c r="L160" s="74" t="s">
        <v>45</v>
      </c>
      <c r="M160" s="143">
        <v>69707.422999999995</v>
      </c>
      <c r="N160" s="85"/>
      <c r="O160" s="74" t="s">
        <v>45</v>
      </c>
      <c r="P160" s="74" t="s">
        <v>45</v>
      </c>
      <c r="Q160" s="85">
        <v>133</v>
      </c>
      <c r="R160" s="85">
        <v>0</v>
      </c>
      <c r="S160" s="85">
        <v>48.3</v>
      </c>
      <c r="T160" s="134">
        <v>16.600000000000001</v>
      </c>
      <c r="U160" s="85">
        <v>5</v>
      </c>
      <c r="V160" s="182">
        <v>4.7</v>
      </c>
      <c r="W160" s="85">
        <v>0</v>
      </c>
      <c r="X160" s="85">
        <v>0</v>
      </c>
      <c r="Y160" s="259"/>
      <c r="Z160" s="259"/>
    </row>
    <row r="161" spans="1:26" s="75" customFormat="1" ht="45.75" customHeight="1" outlineLevel="2" x14ac:dyDescent="0.3">
      <c r="A161" s="243"/>
      <c r="B161" s="250"/>
      <c r="C161" s="109" t="s">
        <v>416</v>
      </c>
      <c r="D161" s="90" t="s">
        <v>80</v>
      </c>
      <c r="E161" s="256"/>
      <c r="F161" s="256"/>
      <c r="G161" s="250"/>
      <c r="H161" s="250"/>
      <c r="I161" s="143">
        <v>1766</v>
      </c>
      <c r="J161" s="143">
        <v>1766</v>
      </c>
      <c r="K161" s="74" t="s">
        <v>45</v>
      </c>
      <c r="L161" s="74" t="s">
        <v>45</v>
      </c>
      <c r="M161" s="143">
        <v>1766</v>
      </c>
      <c r="N161" s="85"/>
      <c r="O161" s="74" t="s">
        <v>45</v>
      </c>
      <c r="P161" s="74" t="s">
        <v>45</v>
      </c>
      <c r="Q161" s="85" t="s">
        <v>45</v>
      </c>
      <c r="R161" s="83" t="s">
        <v>45</v>
      </c>
      <c r="S161" s="85" t="s">
        <v>45</v>
      </c>
      <c r="T161" s="85" t="s">
        <v>45</v>
      </c>
      <c r="U161" s="83" t="s">
        <v>45</v>
      </c>
      <c r="V161" s="83" t="s">
        <v>45</v>
      </c>
      <c r="W161" s="83" t="s">
        <v>45</v>
      </c>
      <c r="X161" s="83" t="s">
        <v>45</v>
      </c>
      <c r="Y161" s="259"/>
      <c r="Z161" s="259"/>
    </row>
    <row r="162" spans="1:26" s="75" customFormat="1" ht="45.75" customHeight="1" outlineLevel="2" x14ac:dyDescent="0.3">
      <c r="A162" s="244"/>
      <c r="B162" s="250"/>
      <c r="C162" s="79" t="s">
        <v>417</v>
      </c>
      <c r="D162" s="90" t="s">
        <v>81</v>
      </c>
      <c r="E162" s="256"/>
      <c r="F162" s="256"/>
      <c r="G162" s="250"/>
      <c r="H162" s="250"/>
      <c r="I162" s="143">
        <v>297</v>
      </c>
      <c r="J162" s="143">
        <v>297</v>
      </c>
      <c r="K162" s="74" t="s">
        <v>45</v>
      </c>
      <c r="L162" s="74" t="s">
        <v>45</v>
      </c>
      <c r="M162" s="143">
        <v>297</v>
      </c>
      <c r="N162" s="85"/>
      <c r="O162" s="74" t="s">
        <v>45</v>
      </c>
      <c r="P162" s="74" t="s">
        <v>45</v>
      </c>
      <c r="Q162" s="85" t="s">
        <v>45</v>
      </c>
      <c r="R162" s="83" t="s">
        <v>45</v>
      </c>
      <c r="S162" s="85" t="s">
        <v>45</v>
      </c>
      <c r="T162" s="85" t="s">
        <v>45</v>
      </c>
      <c r="U162" s="83" t="s">
        <v>45</v>
      </c>
      <c r="V162" s="83" t="s">
        <v>45</v>
      </c>
      <c r="W162" s="83" t="s">
        <v>45</v>
      </c>
      <c r="X162" s="83" t="s">
        <v>45</v>
      </c>
      <c r="Y162" s="259"/>
      <c r="Z162" s="259"/>
    </row>
    <row r="163" spans="1:26" s="75" customFormat="1" ht="45.75" customHeight="1" outlineLevel="2" x14ac:dyDescent="0.3">
      <c r="A163" s="242" t="s">
        <v>120</v>
      </c>
      <c r="B163" s="250"/>
      <c r="C163" s="79" t="s">
        <v>418</v>
      </c>
      <c r="D163" s="90" t="s">
        <v>77</v>
      </c>
      <c r="E163" s="256">
        <v>2.7480000000000002</v>
      </c>
      <c r="F163" s="256">
        <v>2.7480000000000002</v>
      </c>
      <c r="G163" s="250"/>
      <c r="H163" s="250"/>
      <c r="I163" s="143">
        <v>44100</v>
      </c>
      <c r="J163" s="143">
        <v>44100</v>
      </c>
      <c r="K163" s="74" t="s">
        <v>45</v>
      </c>
      <c r="L163" s="74" t="s">
        <v>45</v>
      </c>
      <c r="M163" s="143">
        <v>44100</v>
      </c>
      <c r="N163" s="85"/>
      <c r="O163" s="74" t="s">
        <v>45</v>
      </c>
      <c r="P163" s="74" t="s">
        <v>45</v>
      </c>
      <c r="Q163" s="85">
        <v>23</v>
      </c>
      <c r="R163" s="85">
        <v>0</v>
      </c>
      <c r="S163" s="85">
        <v>100</v>
      </c>
      <c r="T163" s="85">
        <v>0</v>
      </c>
      <c r="U163" s="85">
        <v>5.5</v>
      </c>
      <c r="V163" s="85">
        <v>5.0999999999999996</v>
      </c>
      <c r="W163" s="83">
        <v>0</v>
      </c>
      <c r="X163" s="83">
        <v>2</v>
      </c>
      <c r="Y163" s="259"/>
      <c r="Z163" s="259"/>
    </row>
    <row r="164" spans="1:26" s="75" customFormat="1" ht="45.75" customHeight="1" outlineLevel="2" x14ac:dyDescent="0.3">
      <c r="A164" s="243"/>
      <c r="B164" s="250"/>
      <c r="C164" s="79" t="s">
        <v>419</v>
      </c>
      <c r="D164" s="90" t="s">
        <v>80</v>
      </c>
      <c r="E164" s="256"/>
      <c r="F164" s="256"/>
      <c r="G164" s="250"/>
      <c r="H164" s="250"/>
      <c r="I164" s="143">
        <v>1027</v>
      </c>
      <c r="J164" s="143">
        <v>1027</v>
      </c>
      <c r="K164" s="74" t="s">
        <v>45</v>
      </c>
      <c r="L164" s="74" t="s">
        <v>45</v>
      </c>
      <c r="M164" s="143">
        <v>1027</v>
      </c>
      <c r="N164" s="85"/>
      <c r="O164" s="74" t="s">
        <v>45</v>
      </c>
      <c r="P164" s="74" t="s">
        <v>45</v>
      </c>
      <c r="Q164" s="134" t="s">
        <v>45</v>
      </c>
      <c r="R164" s="83" t="s">
        <v>45</v>
      </c>
      <c r="S164" s="85" t="s">
        <v>45</v>
      </c>
      <c r="T164" s="85" t="s">
        <v>45</v>
      </c>
      <c r="U164" s="83" t="s">
        <v>45</v>
      </c>
      <c r="V164" s="83" t="s">
        <v>45</v>
      </c>
      <c r="W164" s="83" t="s">
        <v>45</v>
      </c>
      <c r="X164" s="83" t="s">
        <v>45</v>
      </c>
      <c r="Y164" s="259"/>
      <c r="Z164" s="259"/>
    </row>
    <row r="165" spans="1:26" s="75" customFormat="1" ht="45.75" customHeight="1" outlineLevel="2" x14ac:dyDescent="0.3">
      <c r="A165" s="244"/>
      <c r="B165" s="250"/>
      <c r="C165" s="79" t="s">
        <v>420</v>
      </c>
      <c r="D165" s="90" t="s">
        <v>81</v>
      </c>
      <c r="E165" s="257"/>
      <c r="F165" s="257"/>
      <c r="G165" s="250"/>
      <c r="H165" s="250"/>
      <c r="I165" s="143">
        <v>180</v>
      </c>
      <c r="J165" s="143">
        <v>180</v>
      </c>
      <c r="K165" s="74" t="s">
        <v>45</v>
      </c>
      <c r="L165" s="74" t="s">
        <v>45</v>
      </c>
      <c r="M165" s="143">
        <v>180</v>
      </c>
      <c r="N165" s="85"/>
      <c r="O165" s="74" t="s">
        <v>45</v>
      </c>
      <c r="P165" s="74" t="s">
        <v>45</v>
      </c>
      <c r="Q165" s="85" t="s">
        <v>45</v>
      </c>
      <c r="R165" s="83" t="s">
        <v>45</v>
      </c>
      <c r="S165" s="85" t="s">
        <v>45</v>
      </c>
      <c r="T165" s="85" t="s">
        <v>45</v>
      </c>
      <c r="U165" s="83" t="s">
        <v>45</v>
      </c>
      <c r="V165" s="83" t="s">
        <v>45</v>
      </c>
      <c r="W165" s="83" t="s">
        <v>45</v>
      </c>
      <c r="X165" s="83" t="s">
        <v>45</v>
      </c>
      <c r="Y165" s="259"/>
      <c r="Z165" s="259"/>
    </row>
    <row r="166" spans="1:26" s="75" customFormat="1" ht="45.75" customHeight="1" outlineLevel="2" x14ac:dyDescent="0.3">
      <c r="A166" s="242" t="s">
        <v>121</v>
      </c>
      <c r="B166" s="250"/>
      <c r="C166" s="79" t="s">
        <v>421</v>
      </c>
      <c r="D166" s="90" t="s">
        <v>77</v>
      </c>
      <c r="E166" s="252">
        <v>3.57</v>
      </c>
      <c r="F166" s="252">
        <v>3.57</v>
      </c>
      <c r="G166" s="250"/>
      <c r="H166" s="250"/>
      <c r="I166" s="143">
        <v>122600</v>
      </c>
      <c r="J166" s="143">
        <v>122600</v>
      </c>
      <c r="K166" s="74" t="s">
        <v>45</v>
      </c>
      <c r="L166" s="74" t="s">
        <v>45</v>
      </c>
      <c r="M166" s="143">
        <v>122600</v>
      </c>
      <c r="N166" s="85"/>
      <c r="O166" s="74" t="s">
        <v>45</v>
      </c>
      <c r="P166" s="74" t="s">
        <v>45</v>
      </c>
      <c r="Q166" s="85">
        <v>50</v>
      </c>
      <c r="R166" s="85">
        <v>0</v>
      </c>
      <c r="S166" s="85">
        <v>100</v>
      </c>
      <c r="T166" s="85">
        <v>81.25</v>
      </c>
      <c r="U166" s="85">
        <v>5.5</v>
      </c>
      <c r="V166" s="85">
        <v>5.0999999999999996</v>
      </c>
      <c r="W166" s="83">
        <v>0</v>
      </c>
      <c r="X166" s="83">
        <v>0</v>
      </c>
      <c r="Y166" s="259"/>
      <c r="Z166" s="259"/>
    </row>
    <row r="167" spans="1:26" s="75" customFormat="1" ht="45.75" customHeight="1" outlineLevel="2" x14ac:dyDescent="0.3">
      <c r="A167" s="243"/>
      <c r="B167" s="250"/>
      <c r="C167" s="79" t="s">
        <v>422</v>
      </c>
      <c r="D167" s="90" t="s">
        <v>80</v>
      </c>
      <c r="E167" s="253"/>
      <c r="F167" s="253"/>
      <c r="G167" s="250"/>
      <c r="H167" s="250"/>
      <c r="I167" s="143">
        <v>1876</v>
      </c>
      <c r="J167" s="143">
        <v>1876</v>
      </c>
      <c r="K167" s="74" t="s">
        <v>45</v>
      </c>
      <c r="L167" s="74" t="s">
        <v>45</v>
      </c>
      <c r="M167" s="143">
        <v>1876</v>
      </c>
      <c r="N167" s="85"/>
      <c r="O167" s="74" t="s">
        <v>45</v>
      </c>
      <c r="P167" s="74" t="s">
        <v>45</v>
      </c>
      <c r="Q167" s="85" t="s">
        <v>45</v>
      </c>
      <c r="R167" s="83" t="s">
        <v>45</v>
      </c>
      <c r="S167" s="85" t="s">
        <v>45</v>
      </c>
      <c r="T167" s="85" t="s">
        <v>45</v>
      </c>
      <c r="U167" s="83" t="s">
        <v>45</v>
      </c>
      <c r="V167" s="83" t="s">
        <v>45</v>
      </c>
      <c r="W167" s="83" t="s">
        <v>45</v>
      </c>
      <c r="X167" s="83" t="s">
        <v>45</v>
      </c>
      <c r="Y167" s="259"/>
      <c r="Z167" s="259"/>
    </row>
    <row r="168" spans="1:26" s="75" customFormat="1" ht="45.75" customHeight="1" outlineLevel="2" x14ac:dyDescent="0.3">
      <c r="A168" s="244"/>
      <c r="B168" s="250"/>
      <c r="C168" s="79" t="s">
        <v>423</v>
      </c>
      <c r="D168" s="90" t="s">
        <v>81</v>
      </c>
      <c r="E168" s="254"/>
      <c r="F168" s="254"/>
      <c r="G168" s="250"/>
      <c r="H168" s="250"/>
      <c r="I168" s="143">
        <v>523.29999999999995</v>
      </c>
      <c r="J168" s="143">
        <v>523.29999999999995</v>
      </c>
      <c r="K168" s="74" t="s">
        <v>45</v>
      </c>
      <c r="L168" s="74" t="s">
        <v>45</v>
      </c>
      <c r="M168" s="143">
        <v>523.29999999999995</v>
      </c>
      <c r="N168" s="85"/>
      <c r="O168" s="74" t="s">
        <v>45</v>
      </c>
      <c r="P168" s="74" t="s">
        <v>45</v>
      </c>
      <c r="Q168" s="134" t="s">
        <v>45</v>
      </c>
      <c r="R168" s="83" t="s">
        <v>45</v>
      </c>
      <c r="S168" s="85" t="s">
        <v>45</v>
      </c>
      <c r="T168" s="85" t="s">
        <v>45</v>
      </c>
      <c r="U168" s="83" t="s">
        <v>45</v>
      </c>
      <c r="V168" s="83" t="s">
        <v>45</v>
      </c>
      <c r="W168" s="83" t="s">
        <v>45</v>
      </c>
      <c r="X168" s="83" t="s">
        <v>45</v>
      </c>
      <c r="Y168" s="259"/>
      <c r="Z168" s="259"/>
    </row>
    <row r="169" spans="1:26" s="75" customFormat="1" ht="45.75" customHeight="1" outlineLevel="2" x14ac:dyDescent="0.3">
      <c r="A169" s="242" t="s">
        <v>122</v>
      </c>
      <c r="B169" s="250"/>
      <c r="C169" s="79" t="s">
        <v>424</v>
      </c>
      <c r="D169" s="90" t="s">
        <v>77</v>
      </c>
      <c r="E169" s="252">
        <v>12.782999999999999</v>
      </c>
      <c r="F169" s="252">
        <v>12.782999999999999</v>
      </c>
      <c r="G169" s="250"/>
      <c r="H169" s="250"/>
      <c r="I169" s="143">
        <v>174670</v>
      </c>
      <c r="J169" s="143">
        <v>174670</v>
      </c>
      <c r="K169" s="74" t="s">
        <v>45</v>
      </c>
      <c r="L169" s="74" t="s">
        <v>45</v>
      </c>
      <c r="M169" s="143">
        <v>174670</v>
      </c>
      <c r="N169" s="85"/>
      <c r="O169" s="74" t="s">
        <v>45</v>
      </c>
      <c r="P169" s="74" t="s">
        <v>45</v>
      </c>
      <c r="Q169" s="85">
        <v>0</v>
      </c>
      <c r="R169" s="85">
        <v>0</v>
      </c>
      <c r="S169" s="85">
        <v>100</v>
      </c>
      <c r="T169" s="85">
        <v>54.4</v>
      </c>
      <c r="U169" s="85">
        <v>6.4</v>
      </c>
      <c r="V169" s="85">
        <v>6.1</v>
      </c>
      <c r="W169" s="83">
        <v>0</v>
      </c>
      <c r="X169" s="83">
        <v>8</v>
      </c>
      <c r="Y169" s="259"/>
      <c r="Z169" s="259"/>
    </row>
    <row r="170" spans="1:26" s="75" customFormat="1" ht="45.75" customHeight="1" outlineLevel="2" x14ac:dyDescent="0.3">
      <c r="A170" s="243"/>
      <c r="B170" s="250"/>
      <c r="C170" s="79" t="s">
        <v>425</v>
      </c>
      <c r="D170" s="90" t="s">
        <v>80</v>
      </c>
      <c r="E170" s="253"/>
      <c r="F170" s="253"/>
      <c r="G170" s="250"/>
      <c r="H170" s="250"/>
      <c r="I170" s="143">
        <v>5399</v>
      </c>
      <c r="J170" s="143">
        <v>5399</v>
      </c>
      <c r="K170" s="74" t="s">
        <v>45</v>
      </c>
      <c r="L170" s="74" t="s">
        <v>45</v>
      </c>
      <c r="M170" s="143">
        <v>5399</v>
      </c>
      <c r="N170" s="85"/>
      <c r="O170" s="74" t="s">
        <v>45</v>
      </c>
      <c r="P170" s="74" t="s">
        <v>45</v>
      </c>
      <c r="Q170" s="85" t="s">
        <v>45</v>
      </c>
      <c r="R170" s="83" t="s">
        <v>45</v>
      </c>
      <c r="S170" s="85" t="s">
        <v>45</v>
      </c>
      <c r="T170" s="85" t="s">
        <v>45</v>
      </c>
      <c r="U170" s="83" t="s">
        <v>45</v>
      </c>
      <c r="V170" s="83" t="s">
        <v>45</v>
      </c>
      <c r="W170" s="83" t="s">
        <v>45</v>
      </c>
      <c r="X170" s="83" t="s">
        <v>45</v>
      </c>
      <c r="Y170" s="259"/>
      <c r="Z170" s="259"/>
    </row>
    <row r="171" spans="1:26" s="75" customFormat="1" ht="45.75" customHeight="1" outlineLevel="2" x14ac:dyDescent="0.3">
      <c r="A171" s="244"/>
      <c r="B171" s="250"/>
      <c r="C171" s="79" t="s">
        <v>426</v>
      </c>
      <c r="D171" s="90" t="s">
        <v>81</v>
      </c>
      <c r="E171" s="254"/>
      <c r="F171" s="254"/>
      <c r="G171" s="250"/>
      <c r="H171" s="250"/>
      <c r="I171" s="143">
        <v>856</v>
      </c>
      <c r="J171" s="143">
        <v>856</v>
      </c>
      <c r="K171" s="74" t="s">
        <v>45</v>
      </c>
      <c r="L171" s="74" t="s">
        <v>45</v>
      </c>
      <c r="M171" s="143">
        <v>856</v>
      </c>
      <c r="N171" s="85"/>
      <c r="O171" s="74" t="s">
        <v>45</v>
      </c>
      <c r="P171" s="74" t="s">
        <v>45</v>
      </c>
      <c r="Q171" s="85" t="s">
        <v>45</v>
      </c>
      <c r="R171" s="83" t="s">
        <v>45</v>
      </c>
      <c r="S171" s="85" t="s">
        <v>45</v>
      </c>
      <c r="T171" s="85" t="s">
        <v>45</v>
      </c>
      <c r="U171" s="83" t="s">
        <v>45</v>
      </c>
      <c r="V171" s="83" t="s">
        <v>45</v>
      </c>
      <c r="W171" s="83" t="s">
        <v>45</v>
      </c>
      <c r="X171" s="83" t="s">
        <v>45</v>
      </c>
      <c r="Y171" s="259"/>
      <c r="Z171" s="259"/>
    </row>
    <row r="172" spans="1:26" ht="42.75" customHeight="1" outlineLevel="1" x14ac:dyDescent="0.3">
      <c r="A172" s="71" t="s">
        <v>123</v>
      </c>
      <c r="B172" s="250"/>
      <c r="C172" s="106" t="s">
        <v>145</v>
      </c>
      <c r="D172" s="84" t="s">
        <v>20</v>
      </c>
      <c r="E172" s="124">
        <f>SUM(E173:E250)</f>
        <v>21.638699999999996</v>
      </c>
      <c r="F172" s="124">
        <f>SUM(F173:F250)</f>
        <v>21.638699999999996</v>
      </c>
      <c r="G172" s="250"/>
      <c r="H172" s="250"/>
      <c r="I172" s="76">
        <f>SUM(I173:I250)</f>
        <v>458118.97100000002</v>
      </c>
      <c r="J172" s="76">
        <f>SUM(J173:J250)</f>
        <v>458118.97100000002</v>
      </c>
      <c r="K172" s="74"/>
      <c r="L172" s="74"/>
      <c r="M172" s="97">
        <f>SUM(M173:M176)</f>
        <v>5150</v>
      </c>
      <c r="N172" s="97">
        <f>SUM(N173:N250)</f>
        <v>452968.97100000002</v>
      </c>
      <c r="O172" s="74"/>
      <c r="P172" s="74"/>
      <c r="Q172" s="85"/>
      <c r="R172" s="85"/>
      <c r="S172" s="85"/>
      <c r="T172" s="85"/>
      <c r="U172" s="85"/>
      <c r="V172" s="85"/>
      <c r="W172" s="83"/>
      <c r="X172" s="83"/>
      <c r="Y172" s="259"/>
      <c r="Z172" s="259"/>
    </row>
    <row r="173" spans="1:26" ht="54.75" customHeight="1" outlineLevel="2" x14ac:dyDescent="0.3">
      <c r="A173" s="242" t="s">
        <v>124</v>
      </c>
      <c r="B173" s="250"/>
      <c r="C173" s="111" t="s">
        <v>427</v>
      </c>
      <c r="D173" s="90" t="s">
        <v>428</v>
      </c>
      <c r="E173" s="245">
        <v>0.2228</v>
      </c>
      <c r="F173" s="245">
        <v>0.2228</v>
      </c>
      <c r="G173" s="250"/>
      <c r="H173" s="250"/>
      <c r="I173" s="146">
        <v>4230</v>
      </c>
      <c r="J173" s="146">
        <v>4230</v>
      </c>
      <c r="K173" s="74" t="s">
        <v>45</v>
      </c>
      <c r="L173" s="74" t="s">
        <v>45</v>
      </c>
      <c r="M173" s="146">
        <v>4230</v>
      </c>
      <c r="N173" s="92"/>
      <c r="O173" s="74" t="s">
        <v>45</v>
      </c>
      <c r="P173" s="74" t="s">
        <v>45</v>
      </c>
      <c r="Q173" s="85">
        <v>0</v>
      </c>
      <c r="R173" s="85">
        <v>0</v>
      </c>
      <c r="S173" s="85">
        <v>100</v>
      </c>
      <c r="T173" s="134">
        <v>0</v>
      </c>
      <c r="U173" s="134">
        <v>5.5</v>
      </c>
      <c r="V173" s="134">
        <v>5.0999999999999996</v>
      </c>
      <c r="W173" s="83">
        <v>0</v>
      </c>
      <c r="X173" s="83">
        <v>0</v>
      </c>
      <c r="Y173" s="259"/>
      <c r="Z173" s="259"/>
    </row>
    <row r="174" spans="1:26" ht="42" customHeight="1" outlineLevel="2" x14ac:dyDescent="0.3">
      <c r="A174" s="243"/>
      <c r="B174" s="250"/>
      <c r="C174" s="111" t="s">
        <v>429</v>
      </c>
      <c r="D174" s="90" t="s">
        <v>80</v>
      </c>
      <c r="E174" s="245"/>
      <c r="F174" s="245"/>
      <c r="G174" s="250"/>
      <c r="H174" s="250"/>
      <c r="I174" s="143">
        <v>96</v>
      </c>
      <c r="J174" s="143">
        <v>96</v>
      </c>
      <c r="K174" s="74" t="s">
        <v>45</v>
      </c>
      <c r="L174" s="74" t="s">
        <v>45</v>
      </c>
      <c r="M174" s="143">
        <v>96</v>
      </c>
      <c r="N174" s="92"/>
      <c r="O174" s="74" t="s">
        <v>45</v>
      </c>
      <c r="P174" s="74" t="s">
        <v>45</v>
      </c>
      <c r="Q174" s="85" t="s">
        <v>45</v>
      </c>
      <c r="R174" s="83" t="s">
        <v>45</v>
      </c>
      <c r="S174" s="85" t="s">
        <v>45</v>
      </c>
      <c r="T174" s="85" t="s">
        <v>45</v>
      </c>
      <c r="U174" s="83" t="s">
        <v>45</v>
      </c>
      <c r="V174" s="83" t="s">
        <v>45</v>
      </c>
      <c r="W174" s="83" t="s">
        <v>45</v>
      </c>
      <c r="X174" s="83" t="s">
        <v>45</v>
      </c>
      <c r="Y174" s="259"/>
      <c r="Z174" s="259"/>
    </row>
    <row r="175" spans="1:26" ht="63" customHeight="1" outlineLevel="2" x14ac:dyDescent="0.3">
      <c r="A175" s="244"/>
      <c r="B175" s="250"/>
      <c r="C175" s="111" t="s">
        <v>430</v>
      </c>
      <c r="D175" s="90" t="s">
        <v>81</v>
      </c>
      <c r="E175" s="245"/>
      <c r="F175" s="245"/>
      <c r="G175" s="250"/>
      <c r="H175" s="250"/>
      <c r="I175" s="143">
        <v>18</v>
      </c>
      <c r="J175" s="143">
        <v>18</v>
      </c>
      <c r="K175" s="74" t="s">
        <v>45</v>
      </c>
      <c r="L175" s="74" t="s">
        <v>45</v>
      </c>
      <c r="M175" s="143">
        <v>18</v>
      </c>
      <c r="N175" s="92"/>
      <c r="O175" s="74" t="s">
        <v>45</v>
      </c>
      <c r="P175" s="74" t="s">
        <v>45</v>
      </c>
      <c r="Q175" s="85" t="s">
        <v>45</v>
      </c>
      <c r="R175" s="83" t="s">
        <v>45</v>
      </c>
      <c r="S175" s="85" t="s">
        <v>45</v>
      </c>
      <c r="T175" s="85" t="s">
        <v>45</v>
      </c>
      <c r="U175" s="83" t="s">
        <v>45</v>
      </c>
      <c r="V175" s="83" t="s">
        <v>45</v>
      </c>
      <c r="W175" s="83" t="s">
        <v>45</v>
      </c>
      <c r="X175" s="83" t="s">
        <v>45</v>
      </c>
      <c r="Y175" s="259"/>
      <c r="Z175" s="259"/>
    </row>
    <row r="176" spans="1:26" ht="42" customHeight="1" outlineLevel="2" x14ac:dyDescent="0.3">
      <c r="A176" s="242" t="s">
        <v>125</v>
      </c>
      <c r="B176" s="250"/>
      <c r="C176" s="111" t="s">
        <v>431</v>
      </c>
      <c r="D176" s="90" t="s">
        <v>428</v>
      </c>
      <c r="E176" s="245">
        <v>0.25609999999999999</v>
      </c>
      <c r="F176" s="245">
        <v>0.25609999999999999</v>
      </c>
      <c r="G176" s="250"/>
      <c r="H176" s="250"/>
      <c r="I176" s="143">
        <v>5570</v>
      </c>
      <c r="J176" s="143">
        <v>5570</v>
      </c>
      <c r="K176" s="74" t="s">
        <v>45</v>
      </c>
      <c r="L176" s="74" t="s">
        <v>45</v>
      </c>
      <c r="M176" s="96">
        <f>J176-N176</f>
        <v>806</v>
      </c>
      <c r="N176" s="159">
        <f>J176-806</f>
        <v>4764</v>
      </c>
      <c r="O176" s="74" t="s">
        <v>45</v>
      </c>
      <c r="P176" s="74" t="s">
        <v>45</v>
      </c>
      <c r="Q176" s="83">
        <v>0</v>
      </c>
      <c r="R176" s="85">
        <v>0</v>
      </c>
      <c r="S176" s="85">
        <v>100</v>
      </c>
      <c r="T176" s="134">
        <v>0</v>
      </c>
      <c r="U176" s="134">
        <v>5.5</v>
      </c>
      <c r="V176" s="134">
        <v>4.9000000000000004</v>
      </c>
      <c r="W176" s="83">
        <v>0</v>
      </c>
      <c r="X176" s="83">
        <v>0</v>
      </c>
      <c r="Y176" s="259"/>
      <c r="Z176" s="259"/>
    </row>
    <row r="177" spans="1:26" ht="46.5" customHeight="1" outlineLevel="2" x14ac:dyDescent="0.3">
      <c r="A177" s="243"/>
      <c r="B177" s="250"/>
      <c r="C177" s="111" t="s">
        <v>432</v>
      </c>
      <c r="D177" s="90" t="s">
        <v>80</v>
      </c>
      <c r="E177" s="245"/>
      <c r="F177" s="245"/>
      <c r="G177" s="250"/>
      <c r="H177" s="250"/>
      <c r="I177" s="143">
        <v>127</v>
      </c>
      <c r="J177" s="143">
        <v>127</v>
      </c>
      <c r="K177" s="74" t="s">
        <v>45</v>
      </c>
      <c r="L177" s="74" t="s">
        <v>45</v>
      </c>
      <c r="M177" s="91"/>
      <c r="N177" s="143">
        <v>127</v>
      </c>
      <c r="O177" s="74" t="s">
        <v>45</v>
      </c>
      <c r="P177" s="74" t="s">
        <v>45</v>
      </c>
      <c r="Q177" s="85" t="s">
        <v>45</v>
      </c>
      <c r="R177" s="83" t="s">
        <v>45</v>
      </c>
      <c r="S177" s="85" t="s">
        <v>45</v>
      </c>
      <c r="T177" s="85" t="s">
        <v>45</v>
      </c>
      <c r="U177" s="83" t="s">
        <v>45</v>
      </c>
      <c r="V177" s="83" t="s">
        <v>45</v>
      </c>
      <c r="W177" s="83" t="s">
        <v>45</v>
      </c>
      <c r="X177" s="83" t="s">
        <v>45</v>
      </c>
      <c r="Y177" s="259"/>
      <c r="Z177" s="259"/>
    </row>
    <row r="178" spans="1:26" ht="46.5" customHeight="1" outlineLevel="2" x14ac:dyDescent="0.3">
      <c r="A178" s="244"/>
      <c r="B178" s="250"/>
      <c r="C178" s="111" t="s">
        <v>433</v>
      </c>
      <c r="D178" s="90" t="s">
        <v>81</v>
      </c>
      <c r="E178" s="245"/>
      <c r="F178" s="245"/>
      <c r="G178" s="250"/>
      <c r="H178" s="250"/>
      <c r="I178" s="143">
        <v>23</v>
      </c>
      <c r="J178" s="143">
        <v>23</v>
      </c>
      <c r="K178" s="74" t="s">
        <v>45</v>
      </c>
      <c r="L178" s="74" t="s">
        <v>45</v>
      </c>
      <c r="M178" s="91"/>
      <c r="N178" s="143">
        <v>23</v>
      </c>
      <c r="O178" s="74" t="s">
        <v>45</v>
      </c>
      <c r="P178" s="74" t="s">
        <v>45</v>
      </c>
      <c r="Q178" s="85" t="s">
        <v>45</v>
      </c>
      <c r="R178" s="83" t="s">
        <v>45</v>
      </c>
      <c r="S178" s="85" t="s">
        <v>45</v>
      </c>
      <c r="T178" s="85" t="s">
        <v>45</v>
      </c>
      <c r="U178" s="83" t="s">
        <v>45</v>
      </c>
      <c r="V178" s="83" t="s">
        <v>45</v>
      </c>
      <c r="W178" s="83" t="s">
        <v>45</v>
      </c>
      <c r="X178" s="83" t="s">
        <v>45</v>
      </c>
      <c r="Y178" s="259"/>
      <c r="Z178" s="259"/>
    </row>
    <row r="179" spans="1:26" ht="49.5" customHeight="1" outlineLevel="2" x14ac:dyDescent="0.3">
      <c r="A179" s="242" t="s">
        <v>126</v>
      </c>
      <c r="B179" s="250"/>
      <c r="C179" s="111" t="s">
        <v>434</v>
      </c>
      <c r="D179" s="90" t="s">
        <v>428</v>
      </c>
      <c r="E179" s="246">
        <v>0.73099999999999998</v>
      </c>
      <c r="F179" s="246">
        <v>0.73099999999999998</v>
      </c>
      <c r="G179" s="250"/>
      <c r="H179" s="250"/>
      <c r="I179" s="143">
        <v>18320</v>
      </c>
      <c r="J179" s="143">
        <v>18320</v>
      </c>
      <c r="K179" s="74" t="s">
        <v>45</v>
      </c>
      <c r="L179" s="74" t="s">
        <v>45</v>
      </c>
      <c r="M179" s="91"/>
      <c r="N179" s="143">
        <v>18320</v>
      </c>
      <c r="O179" s="74" t="s">
        <v>45</v>
      </c>
      <c r="P179" s="74" t="s">
        <v>45</v>
      </c>
      <c r="Q179" s="85">
        <v>464</v>
      </c>
      <c r="R179" s="85">
        <v>0</v>
      </c>
      <c r="S179" s="85">
        <v>100</v>
      </c>
      <c r="T179" s="134">
        <v>46.06</v>
      </c>
      <c r="U179" s="134">
        <v>5.5</v>
      </c>
      <c r="V179" s="134">
        <v>4.7</v>
      </c>
      <c r="W179" s="83">
        <v>1</v>
      </c>
      <c r="X179" s="83">
        <v>0</v>
      </c>
      <c r="Y179" s="259"/>
      <c r="Z179" s="259"/>
    </row>
    <row r="180" spans="1:26" ht="56.25" customHeight="1" outlineLevel="2" x14ac:dyDescent="0.3">
      <c r="A180" s="243"/>
      <c r="B180" s="250"/>
      <c r="C180" s="111" t="s">
        <v>435</v>
      </c>
      <c r="D180" s="90" t="s">
        <v>80</v>
      </c>
      <c r="E180" s="246"/>
      <c r="F180" s="246"/>
      <c r="G180" s="250"/>
      <c r="H180" s="250"/>
      <c r="I180" s="143">
        <v>346</v>
      </c>
      <c r="J180" s="143">
        <v>346</v>
      </c>
      <c r="K180" s="74" t="s">
        <v>45</v>
      </c>
      <c r="L180" s="74" t="s">
        <v>45</v>
      </c>
      <c r="M180" s="91"/>
      <c r="N180" s="143">
        <v>346</v>
      </c>
      <c r="O180" s="74" t="s">
        <v>45</v>
      </c>
      <c r="P180" s="74" t="s">
        <v>45</v>
      </c>
      <c r="Q180" s="85" t="s">
        <v>45</v>
      </c>
      <c r="R180" s="83" t="s">
        <v>45</v>
      </c>
      <c r="S180" s="85" t="s">
        <v>45</v>
      </c>
      <c r="T180" s="85" t="s">
        <v>45</v>
      </c>
      <c r="U180" s="83" t="s">
        <v>45</v>
      </c>
      <c r="V180" s="83" t="s">
        <v>45</v>
      </c>
      <c r="W180" s="83" t="s">
        <v>45</v>
      </c>
      <c r="X180" s="83" t="s">
        <v>45</v>
      </c>
      <c r="Y180" s="259"/>
      <c r="Z180" s="259"/>
    </row>
    <row r="181" spans="1:26" ht="58.5" customHeight="1" outlineLevel="2" x14ac:dyDescent="0.3">
      <c r="A181" s="244"/>
      <c r="B181" s="250"/>
      <c r="C181" s="111" t="s">
        <v>436</v>
      </c>
      <c r="D181" s="90" t="s">
        <v>81</v>
      </c>
      <c r="E181" s="246"/>
      <c r="F181" s="246"/>
      <c r="G181" s="250"/>
      <c r="H181" s="250"/>
      <c r="I181" s="143">
        <v>78</v>
      </c>
      <c r="J181" s="143">
        <v>78</v>
      </c>
      <c r="K181" s="74" t="s">
        <v>45</v>
      </c>
      <c r="L181" s="74" t="s">
        <v>45</v>
      </c>
      <c r="M181" s="91"/>
      <c r="N181" s="143">
        <v>78</v>
      </c>
      <c r="O181" s="74" t="s">
        <v>45</v>
      </c>
      <c r="P181" s="74" t="s">
        <v>45</v>
      </c>
      <c r="Q181" s="85" t="s">
        <v>45</v>
      </c>
      <c r="R181" s="83" t="s">
        <v>45</v>
      </c>
      <c r="S181" s="85" t="s">
        <v>45</v>
      </c>
      <c r="T181" s="85" t="s">
        <v>45</v>
      </c>
      <c r="U181" s="83" t="s">
        <v>45</v>
      </c>
      <c r="V181" s="83" t="s">
        <v>45</v>
      </c>
      <c r="W181" s="83" t="s">
        <v>45</v>
      </c>
      <c r="X181" s="83" t="s">
        <v>45</v>
      </c>
      <c r="Y181" s="259"/>
      <c r="Z181" s="259"/>
    </row>
    <row r="182" spans="1:26" ht="49.5" customHeight="1" outlineLevel="2" x14ac:dyDescent="0.3">
      <c r="A182" s="242" t="s">
        <v>127</v>
      </c>
      <c r="B182" s="250"/>
      <c r="C182" s="109" t="s">
        <v>437</v>
      </c>
      <c r="D182" s="90" t="s">
        <v>428</v>
      </c>
      <c r="E182" s="245">
        <v>0.47</v>
      </c>
      <c r="F182" s="245">
        <v>0.47</v>
      </c>
      <c r="G182" s="250"/>
      <c r="H182" s="250"/>
      <c r="I182" s="143">
        <v>11930</v>
      </c>
      <c r="J182" s="143">
        <v>11930</v>
      </c>
      <c r="K182" s="74" t="s">
        <v>45</v>
      </c>
      <c r="L182" s="74" t="s">
        <v>45</v>
      </c>
      <c r="M182" s="91"/>
      <c r="N182" s="143">
        <v>11930</v>
      </c>
      <c r="O182" s="74" t="s">
        <v>45</v>
      </c>
      <c r="P182" s="74" t="s">
        <v>45</v>
      </c>
      <c r="Q182" s="85">
        <v>728</v>
      </c>
      <c r="R182" s="85">
        <v>0</v>
      </c>
      <c r="S182" s="85">
        <v>66.099999999999994</v>
      </c>
      <c r="T182" s="134">
        <v>50.9</v>
      </c>
      <c r="U182" s="134">
        <v>5.6</v>
      </c>
      <c r="V182" s="134">
        <v>5.0999999999999996</v>
      </c>
      <c r="W182" s="83">
        <v>0</v>
      </c>
      <c r="X182" s="83">
        <v>0</v>
      </c>
      <c r="Y182" s="259"/>
      <c r="Z182" s="259"/>
    </row>
    <row r="183" spans="1:26" ht="56.25" customHeight="1" outlineLevel="2" x14ac:dyDescent="0.3">
      <c r="A183" s="243"/>
      <c r="B183" s="250"/>
      <c r="C183" s="110" t="s">
        <v>438</v>
      </c>
      <c r="D183" s="90" t="s">
        <v>80</v>
      </c>
      <c r="E183" s="245"/>
      <c r="F183" s="245"/>
      <c r="G183" s="250"/>
      <c r="H183" s="250"/>
      <c r="I183" s="143">
        <v>225</v>
      </c>
      <c r="J183" s="143">
        <v>225</v>
      </c>
      <c r="K183" s="74" t="s">
        <v>45</v>
      </c>
      <c r="L183" s="74" t="s">
        <v>45</v>
      </c>
      <c r="M183" s="91"/>
      <c r="N183" s="143">
        <v>225</v>
      </c>
      <c r="O183" s="74" t="s">
        <v>45</v>
      </c>
      <c r="P183" s="74" t="s">
        <v>45</v>
      </c>
      <c r="Q183" s="85" t="s">
        <v>45</v>
      </c>
      <c r="R183" s="83" t="s">
        <v>45</v>
      </c>
      <c r="S183" s="85" t="s">
        <v>45</v>
      </c>
      <c r="T183" s="85" t="s">
        <v>45</v>
      </c>
      <c r="U183" s="83" t="s">
        <v>45</v>
      </c>
      <c r="V183" s="83" t="s">
        <v>45</v>
      </c>
      <c r="W183" s="83" t="s">
        <v>45</v>
      </c>
      <c r="X183" s="83" t="s">
        <v>45</v>
      </c>
      <c r="Y183" s="259"/>
      <c r="Z183" s="259"/>
    </row>
    <row r="184" spans="1:26" ht="56.25" customHeight="1" outlineLevel="2" x14ac:dyDescent="0.3">
      <c r="A184" s="244"/>
      <c r="B184" s="250"/>
      <c r="C184" s="110" t="s">
        <v>439</v>
      </c>
      <c r="D184" s="90" t="s">
        <v>81</v>
      </c>
      <c r="E184" s="245"/>
      <c r="F184" s="245"/>
      <c r="G184" s="250"/>
      <c r="H184" s="250"/>
      <c r="I184" s="143">
        <v>50</v>
      </c>
      <c r="J184" s="143">
        <v>50</v>
      </c>
      <c r="K184" s="74" t="s">
        <v>45</v>
      </c>
      <c r="L184" s="74" t="s">
        <v>45</v>
      </c>
      <c r="M184" s="91"/>
      <c r="N184" s="143">
        <v>50</v>
      </c>
      <c r="O184" s="74" t="s">
        <v>45</v>
      </c>
      <c r="P184" s="74" t="s">
        <v>45</v>
      </c>
      <c r="Q184" s="85" t="s">
        <v>45</v>
      </c>
      <c r="R184" s="83" t="s">
        <v>45</v>
      </c>
      <c r="S184" s="85" t="s">
        <v>45</v>
      </c>
      <c r="T184" s="85" t="s">
        <v>45</v>
      </c>
      <c r="U184" s="83" t="s">
        <v>45</v>
      </c>
      <c r="V184" s="83" t="s">
        <v>45</v>
      </c>
      <c r="W184" s="83" t="s">
        <v>45</v>
      </c>
      <c r="X184" s="83" t="s">
        <v>45</v>
      </c>
      <c r="Y184" s="259"/>
      <c r="Z184" s="259"/>
    </row>
    <row r="185" spans="1:26" ht="30.75" customHeight="1" outlineLevel="2" x14ac:dyDescent="0.3">
      <c r="A185" s="242" t="s">
        <v>128</v>
      </c>
      <c r="B185" s="250"/>
      <c r="C185" s="110" t="s">
        <v>440</v>
      </c>
      <c r="D185" s="90" t="s">
        <v>428</v>
      </c>
      <c r="E185" s="245">
        <v>0.27</v>
      </c>
      <c r="F185" s="245">
        <v>0.27</v>
      </c>
      <c r="G185" s="250"/>
      <c r="H185" s="250"/>
      <c r="I185" s="143">
        <v>7110</v>
      </c>
      <c r="J185" s="143">
        <v>7110</v>
      </c>
      <c r="K185" s="74" t="s">
        <v>45</v>
      </c>
      <c r="L185" s="74" t="s">
        <v>45</v>
      </c>
      <c r="M185" s="91"/>
      <c r="N185" s="143">
        <v>7110</v>
      </c>
      <c r="O185" s="74" t="s">
        <v>45</v>
      </c>
      <c r="P185" s="74" t="s">
        <v>45</v>
      </c>
      <c r="Q185" s="85">
        <v>326</v>
      </c>
      <c r="R185" s="85">
        <v>0</v>
      </c>
      <c r="S185" s="85">
        <v>91.26</v>
      </c>
      <c r="T185" s="134">
        <v>75.239999999999995</v>
      </c>
      <c r="U185" s="134">
        <v>6</v>
      </c>
      <c r="V185" s="134">
        <v>5.5</v>
      </c>
      <c r="W185" s="83">
        <v>0</v>
      </c>
      <c r="X185" s="83">
        <v>0</v>
      </c>
      <c r="Y185" s="259"/>
      <c r="Z185" s="259"/>
    </row>
    <row r="186" spans="1:26" ht="53.25" customHeight="1" outlineLevel="2" x14ac:dyDescent="0.3">
      <c r="A186" s="243"/>
      <c r="B186" s="250"/>
      <c r="C186" s="112" t="s">
        <v>441</v>
      </c>
      <c r="D186" s="90" t="s">
        <v>80</v>
      </c>
      <c r="E186" s="245"/>
      <c r="F186" s="245"/>
      <c r="G186" s="250"/>
      <c r="H186" s="250"/>
      <c r="I186" s="143">
        <v>134</v>
      </c>
      <c r="J186" s="143">
        <v>134</v>
      </c>
      <c r="K186" s="74" t="s">
        <v>45</v>
      </c>
      <c r="L186" s="74" t="s">
        <v>45</v>
      </c>
      <c r="M186" s="91"/>
      <c r="N186" s="143">
        <v>134</v>
      </c>
      <c r="O186" s="74" t="s">
        <v>45</v>
      </c>
      <c r="P186" s="74" t="s">
        <v>45</v>
      </c>
      <c r="Q186" s="85" t="s">
        <v>45</v>
      </c>
      <c r="R186" s="83" t="s">
        <v>45</v>
      </c>
      <c r="S186" s="85" t="s">
        <v>45</v>
      </c>
      <c r="T186" s="85" t="s">
        <v>45</v>
      </c>
      <c r="U186" s="83" t="s">
        <v>45</v>
      </c>
      <c r="V186" s="83" t="s">
        <v>45</v>
      </c>
      <c r="W186" s="83" t="s">
        <v>45</v>
      </c>
      <c r="X186" s="83" t="s">
        <v>45</v>
      </c>
      <c r="Y186" s="259"/>
      <c r="Z186" s="259"/>
    </row>
    <row r="187" spans="1:26" ht="56.25" customHeight="1" outlineLevel="2" x14ac:dyDescent="0.3">
      <c r="A187" s="244"/>
      <c r="B187" s="250"/>
      <c r="C187" s="113" t="s">
        <v>442</v>
      </c>
      <c r="D187" s="90" t="s">
        <v>81</v>
      </c>
      <c r="E187" s="245"/>
      <c r="F187" s="245"/>
      <c r="G187" s="250"/>
      <c r="H187" s="250"/>
      <c r="I187" s="143">
        <v>30</v>
      </c>
      <c r="J187" s="143">
        <v>30</v>
      </c>
      <c r="K187" s="74" t="s">
        <v>45</v>
      </c>
      <c r="L187" s="74" t="s">
        <v>45</v>
      </c>
      <c r="M187" s="91"/>
      <c r="N187" s="143">
        <v>30</v>
      </c>
      <c r="O187" s="74" t="s">
        <v>45</v>
      </c>
      <c r="P187" s="74" t="s">
        <v>45</v>
      </c>
      <c r="Q187" s="85" t="s">
        <v>45</v>
      </c>
      <c r="R187" s="83" t="s">
        <v>45</v>
      </c>
      <c r="S187" s="85" t="s">
        <v>45</v>
      </c>
      <c r="T187" s="85" t="s">
        <v>45</v>
      </c>
      <c r="U187" s="83" t="s">
        <v>45</v>
      </c>
      <c r="V187" s="83" t="s">
        <v>45</v>
      </c>
      <c r="W187" s="83" t="s">
        <v>45</v>
      </c>
      <c r="X187" s="83" t="s">
        <v>45</v>
      </c>
      <c r="Y187" s="259"/>
      <c r="Z187" s="259"/>
    </row>
    <row r="188" spans="1:26" ht="35.25" customHeight="1" outlineLevel="2" x14ac:dyDescent="0.3">
      <c r="A188" s="242" t="s">
        <v>129</v>
      </c>
      <c r="B188" s="250"/>
      <c r="C188" s="113" t="s">
        <v>443</v>
      </c>
      <c r="D188" s="90" t="s">
        <v>428</v>
      </c>
      <c r="E188" s="245">
        <v>0.4718</v>
      </c>
      <c r="F188" s="245">
        <v>0.4718</v>
      </c>
      <c r="G188" s="250"/>
      <c r="H188" s="250"/>
      <c r="I188" s="143">
        <v>8120</v>
      </c>
      <c r="J188" s="143">
        <v>8120</v>
      </c>
      <c r="K188" s="74" t="s">
        <v>45</v>
      </c>
      <c r="L188" s="74" t="s">
        <v>45</v>
      </c>
      <c r="M188" s="77"/>
      <c r="N188" s="143">
        <v>8120</v>
      </c>
      <c r="O188" s="74" t="s">
        <v>45</v>
      </c>
      <c r="P188" s="74" t="s">
        <v>45</v>
      </c>
      <c r="Q188" s="85">
        <v>6</v>
      </c>
      <c r="R188" s="85">
        <v>0</v>
      </c>
      <c r="S188" s="92">
        <v>100</v>
      </c>
      <c r="T188" s="136" t="s">
        <v>1505</v>
      </c>
      <c r="U188" s="134">
        <v>6</v>
      </c>
      <c r="V188" s="134">
        <v>5.5</v>
      </c>
      <c r="W188" s="92">
        <v>0</v>
      </c>
      <c r="X188" s="92">
        <v>0</v>
      </c>
      <c r="Y188" s="259"/>
      <c r="Z188" s="259"/>
    </row>
    <row r="189" spans="1:26" ht="33" customHeight="1" outlineLevel="2" x14ac:dyDescent="0.3">
      <c r="A189" s="243"/>
      <c r="B189" s="250"/>
      <c r="C189" s="113" t="s">
        <v>444</v>
      </c>
      <c r="D189" s="90" t="s">
        <v>80</v>
      </c>
      <c r="E189" s="245"/>
      <c r="F189" s="245"/>
      <c r="G189" s="250"/>
      <c r="H189" s="250"/>
      <c r="I189" s="143">
        <v>195</v>
      </c>
      <c r="J189" s="143">
        <v>195</v>
      </c>
      <c r="K189" s="74" t="s">
        <v>45</v>
      </c>
      <c r="L189" s="74" t="s">
        <v>45</v>
      </c>
      <c r="M189" s="81"/>
      <c r="N189" s="143">
        <v>195</v>
      </c>
      <c r="O189" s="74" t="s">
        <v>45</v>
      </c>
      <c r="P189" s="74" t="s">
        <v>45</v>
      </c>
      <c r="Q189" s="85" t="s">
        <v>45</v>
      </c>
      <c r="R189" s="83" t="s">
        <v>45</v>
      </c>
      <c r="S189" s="85" t="s">
        <v>45</v>
      </c>
      <c r="T189" s="134" t="s">
        <v>45</v>
      </c>
      <c r="U189" s="83" t="s">
        <v>45</v>
      </c>
      <c r="V189" s="83" t="s">
        <v>45</v>
      </c>
      <c r="W189" s="83" t="s">
        <v>45</v>
      </c>
      <c r="X189" s="83" t="s">
        <v>45</v>
      </c>
      <c r="Y189" s="259"/>
      <c r="Z189" s="259"/>
    </row>
    <row r="190" spans="1:26" ht="33" customHeight="1" outlineLevel="2" x14ac:dyDescent="0.3">
      <c r="A190" s="244"/>
      <c r="B190" s="250"/>
      <c r="C190" s="113" t="s">
        <v>445</v>
      </c>
      <c r="D190" s="90" t="s">
        <v>81</v>
      </c>
      <c r="E190" s="245"/>
      <c r="F190" s="245"/>
      <c r="G190" s="250"/>
      <c r="H190" s="250"/>
      <c r="I190" s="143">
        <v>34</v>
      </c>
      <c r="J190" s="143">
        <v>34</v>
      </c>
      <c r="K190" s="74" t="s">
        <v>45</v>
      </c>
      <c r="L190" s="74" t="s">
        <v>45</v>
      </c>
      <c r="M190" s="81"/>
      <c r="N190" s="143">
        <v>34</v>
      </c>
      <c r="O190" s="74" t="s">
        <v>45</v>
      </c>
      <c r="P190" s="74" t="s">
        <v>45</v>
      </c>
      <c r="Q190" s="85" t="s">
        <v>45</v>
      </c>
      <c r="R190" s="83" t="s">
        <v>45</v>
      </c>
      <c r="S190" s="83" t="s">
        <v>45</v>
      </c>
      <c r="T190" s="83" t="s">
        <v>45</v>
      </c>
      <c r="U190" s="83" t="s">
        <v>45</v>
      </c>
      <c r="V190" s="83" t="s">
        <v>45</v>
      </c>
      <c r="W190" s="83" t="s">
        <v>45</v>
      </c>
      <c r="X190" s="83" t="s">
        <v>45</v>
      </c>
      <c r="Y190" s="259"/>
      <c r="Z190" s="259"/>
    </row>
    <row r="191" spans="1:26" ht="33" customHeight="1" outlineLevel="2" x14ac:dyDescent="0.3">
      <c r="A191" s="242" t="s">
        <v>130</v>
      </c>
      <c r="B191" s="250"/>
      <c r="C191" s="113" t="s">
        <v>446</v>
      </c>
      <c r="D191" s="90" t="s">
        <v>428</v>
      </c>
      <c r="E191" s="245">
        <v>0.245</v>
      </c>
      <c r="F191" s="245">
        <v>0.245</v>
      </c>
      <c r="G191" s="250"/>
      <c r="H191" s="250"/>
      <c r="I191" s="143">
        <v>6000</v>
      </c>
      <c r="J191" s="143">
        <v>6000</v>
      </c>
      <c r="K191" s="74" t="s">
        <v>45</v>
      </c>
      <c r="L191" s="74" t="s">
        <v>45</v>
      </c>
      <c r="M191" s="81"/>
      <c r="N191" s="143">
        <v>6000</v>
      </c>
      <c r="O191" s="74" t="s">
        <v>45</v>
      </c>
      <c r="P191" s="74" t="s">
        <v>45</v>
      </c>
      <c r="Q191" s="85">
        <v>6</v>
      </c>
      <c r="R191" s="85">
        <v>0</v>
      </c>
      <c r="S191" s="83">
        <v>100</v>
      </c>
      <c r="T191" s="83">
        <v>0</v>
      </c>
      <c r="U191" s="134">
        <v>5.5</v>
      </c>
      <c r="V191" s="134">
        <v>4.9000000000000004</v>
      </c>
      <c r="W191" s="83">
        <v>0</v>
      </c>
      <c r="X191" s="83">
        <v>0</v>
      </c>
      <c r="Y191" s="259"/>
      <c r="Z191" s="259"/>
    </row>
    <row r="192" spans="1:26" ht="33" customHeight="1" outlineLevel="2" x14ac:dyDescent="0.3">
      <c r="A192" s="243"/>
      <c r="B192" s="250"/>
      <c r="C192" s="110" t="s">
        <v>447</v>
      </c>
      <c r="D192" s="90" t="s">
        <v>80</v>
      </c>
      <c r="E192" s="245"/>
      <c r="F192" s="245"/>
      <c r="G192" s="250"/>
      <c r="H192" s="250"/>
      <c r="I192" s="143">
        <v>151</v>
      </c>
      <c r="J192" s="143">
        <v>151</v>
      </c>
      <c r="K192" s="74" t="s">
        <v>45</v>
      </c>
      <c r="L192" s="74" t="s">
        <v>45</v>
      </c>
      <c r="M192" s="81"/>
      <c r="N192" s="143">
        <v>151</v>
      </c>
      <c r="O192" s="74" t="s">
        <v>45</v>
      </c>
      <c r="P192" s="74" t="s">
        <v>45</v>
      </c>
      <c r="Q192" s="85" t="s">
        <v>45</v>
      </c>
      <c r="R192" s="83" t="s">
        <v>45</v>
      </c>
      <c r="S192" s="85" t="s">
        <v>45</v>
      </c>
      <c r="T192" s="134" t="s">
        <v>45</v>
      </c>
      <c r="U192" s="83" t="s">
        <v>45</v>
      </c>
      <c r="V192" s="83" t="s">
        <v>45</v>
      </c>
      <c r="W192" s="83" t="s">
        <v>45</v>
      </c>
      <c r="X192" s="83" t="s">
        <v>45</v>
      </c>
      <c r="Y192" s="259"/>
      <c r="Z192" s="259"/>
    </row>
    <row r="193" spans="1:26" ht="33" customHeight="1" outlineLevel="2" x14ac:dyDescent="0.3">
      <c r="A193" s="244"/>
      <c r="B193" s="250"/>
      <c r="C193" s="110" t="s">
        <v>448</v>
      </c>
      <c r="D193" s="90" t="s">
        <v>81</v>
      </c>
      <c r="E193" s="245"/>
      <c r="F193" s="245"/>
      <c r="G193" s="250"/>
      <c r="H193" s="250"/>
      <c r="I193" s="143">
        <v>25</v>
      </c>
      <c r="J193" s="143">
        <v>25</v>
      </c>
      <c r="K193" s="74" t="s">
        <v>45</v>
      </c>
      <c r="L193" s="74" t="s">
        <v>45</v>
      </c>
      <c r="M193" s="81"/>
      <c r="N193" s="143">
        <v>25</v>
      </c>
      <c r="O193" s="74" t="s">
        <v>45</v>
      </c>
      <c r="P193" s="74" t="s">
        <v>45</v>
      </c>
      <c r="Q193" s="85" t="s">
        <v>45</v>
      </c>
      <c r="R193" s="83" t="s">
        <v>45</v>
      </c>
      <c r="S193" s="83" t="s">
        <v>45</v>
      </c>
      <c r="T193" s="83" t="s">
        <v>45</v>
      </c>
      <c r="U193" s="83" t="s">
        <v>45</v>
      </c>
      <c r="V193" s="83" t="s">
        <v>45</v>
      </c>
      <c r="W193" s="83" t="s">
        <v>45</v>
      </c>
      <c r="X193" s="83" t="s">
        <v>45</v>
      </c>
      <c r="Y193" s="259"/>
      <c r="Z193" s="259"/>
    </row>
    <row r="194" spans="1:26" ht="51.75" customHeight="1" outlineLevel="2" x14ac:dyDescent="0.3">
      <c r="A194" s="242" t="s">
        <v>131</v>
      </c>
      <c r="B194" s="250"/>
      <c r="C194" s="110" t="s">
        <v>449</v>
      </c>
      <c r="D194" s="90" t="s">
        <v>428</v>
      </c>
      <c r="E194" s="245">
        <v>0.28999999999999998</v>
      </c>
      <c r="F194" s="245">
        <v>0.28999999999999998</v>
      </c>
      <c r="G194" s="250"/>
      <c r="H194" s="250"/>
      <c r="I194" s="143">
        <v>4960</v>
      </c>
      <c r="J194" s="143">
        <v>4960</v>
      </c>
      <c r="K194" s="74" t="s">
        <v>45</v>
      </c>
      <c r="L194" s="74" t="s">
        <v>45</v>
      </c>
      <c r="M194" s="81"/>
      <c r="N194" s="143">
        <v>4960</v>
      </c>
      <c r="O194" s="74" t="s">
        <v>45</v>
      </c>
      <c r="P194" s="74" t="s">
        <v>45</v>
      </c>
      <c r="Q194" s="85">
        <v>8</v>
      </c>
      <c r="R194" s="85">
        <v>0</v>
      </c>
      <c r="S194" s="83">
        <v>100</v>
      </c>
      <c r="T194" s="83">
        <v>65.260000000000005</v>
      </c>
      <c r="U194" s="134">
        <v>7</v>
      </c>
      <c r="V194" s="134">
        <v>6.4</v>
      </c>
      <c r="W194" s="83">
        <v>0</v>
      </c>
      <c r="X194" s="83">
        <v>0</v>
      </c>
      <c r="Y194" s="259"/>
      <c r="Z194" s="259"/>
    </row>
    <row r="195" spans="1:26" ht="51.75" customHeight="1" outlineLevel="2" x14ac:dyDescent="0.3">
      <c r="A195" s="243"/>
      <c r="B195" s="250"/>
      <c r="C195" s="110" t="s">
        <v>450</v>
      </c>
      <c r="D195" s="90" t="s">
        <v>80</v>
      </c>
      <c r="E195" s="245"/>
      <c r="F195" s="245"/>
      <c r="G195" s="250"/>
      <c r="H195" s="250"/>
      <c r="I195" s="143">
        <v>46</v>
      </c>
      <c r="J195" s="143">
        <v>46</v>
      </c>
      <c r="K195" s="74" t="s">
        <v>45</v>
      </c>
      <c r="L195" s="74" t="s">
        <v>45</v>
      </c>
      <c r="M195" s="81"/>
      <c r="N195" s="143">
        <v>46</v>
      </c>
      <c r="O195" s="74" t="s">
        <v>45</v>
      </c>
      <c r="P195" s="74" t="s">
        <v>45</v>
      </c>
      <c r="Q195" s="85" t="s">
        <v>45</v>
      </c>
      <c r="R195" s="83" t="s">
        <v>45</v>
      </c>
      <c r="S195" s="85" t="s">
        <v>45</v>
      </c>
      <c r="T195" s="134" t="s">
        <v>45</v>
      </c>
      <c r="U195" s="83" t="s">
        <v>45</v>
      </c>
      <c r="V195" s="83" t="s">
        <v>45</v>
      </c>
      <c r="W195" s="83" t="s">
        <v>45</v>
      </c>
      <c r="X195" s="83" t="s">
        <v>45</v>
      </c>
      <c r="Y195" s="259"/>
      <c r="Z195" s="259"/>
    </row>
    <row r="196" spans="1:26" ht="51.75" customHeight="1" outlineLevel="2" x14ac:dyDescent="0.3">
      <c r="A196" s="244"/>
      <c r="B196" s="250"/>
      <c r="C196" s="110" t="s">
        <v>451</v>
      </c>
      <c r="D196" s="90" t="s">
        <v>81</v>
      </c>
      <c r="E196" s="245"/>
      <c r="F196" s="245"/>
      <c r="G196" s="250"/>
      <c r="H196" s="250"/>
      <c r="I196" s="143">
        <v>21</v>
      </c>
      <c r="J196" s="143">
        <v>21</v>
      </c>
      <c r="K196" s="74" t="s">
        <v>45</v>
      </c>
      <c r="L196" s="74" t="s">
        <v>45</v>
      </c>
      <c r="M196" s="81"/>
      <c r="N196" s="143">
        <v>21</v>
      </c>
      <c r="O196" s="74" t="s">
        <v>45</v>
      </c>
      <c r="P196" s="74" t="s">
        <v>45</v>
      </c>
      <c r="Q196" s="85" t="s">
        <v>45</v>
      </c>
      <c r="R196" s="83" t="s">
        <v>45</v>
      </c>
      <c r="S196" s="83" t="s">
        <v>45</v>
      </c>
      <c r="T196" s="83" t="s">
        <v>45</v>
      </c>
      <c r="U196" s="83" t="s">
        <v>45</v>
      </c>
      <c r="V196" s="83" t="s">
        <v>45</v>
      </c>
      <c r="W196" s="83" t="s">
        <v>45</v>
      </c>
      <c r="X196" s="83" t="s">
        <v>45</v>
      </c>
      <c r="Y196" s="259"/>
      <c r="Z196" s="259"/>
    </row>
    <row r="197" spans="1:26" ht="51.75" customHeight="1" outlineLevel="2" x14ac:dyDescent="0.3">
      <c r="A197" s="242" t="s">
        <v>132</v>
      </c>
      <c r="B197" s="250"/>
      <c r="C197" s="110" t="s">
        <v>452</v>
      </c>
      <c r="D197" s="90" t="s">
        <v>428</v>
      </c>
      <c r="E197" s="245">
        <v>0.108</v>
      </c>
      <c r="F197" s="245">
        <v>0.108</v>
      </c>
      <c r="G197" s="250"/>
      <c r="H197" s="250"/>
      <c r="I197" s="143">
        <v>2390</v>
      </c>
      <c r="J197" s="143">
        <v>2390</v>
      </c>
      <c r="K197" s="74" t="s">
        <v>45</v>
      </c>
      <c r="L197" s="74" t="s">
        <v>45</v>
      </c>
      <c r="M197" s="81"/>
      <c r="N197" s="143">
        <v>2390</v>
      </c>
      <c r="O197" s="74" t="s">
        <v>45</v>
      </c>
      <c r="P197" s="74" t="s">
        <v>45</v>
      </c>
      <c r="Q197" s="85">
        <v>5</v>
      </c>
      <c r="R197" s="85">
        <v>0</v>
      </c>
      <c r="S197" s="83">
        <v>100</v>
      </c>
      <c r="T197" s="83">
        <v>0</v>
      </c>
      <c r="U197" s="134">
        <v>6</v>
      </c>
      <c r="V197" s="134">
        <v>5.9</v>
      </c>
      <c r="W197" s="83">
        <v>0</v>
      </c>
      <c r="X197" s="83">
        <v>0</v>
      </c>
      <c r="Y197" s="259"/>
      <c r="Z197" s="259"/>
    </row>
    <row r="198" spans="1:26" ht="51.75" customHeight="1" outlineLevel="2" x14ac:dyDescent="0.3">
      <c r="A198" s="243"/>
      <c r="B198" s="250"/>
      <c r="C198" s="110" t="s">
        <v>453</v>
      </c>
      <c r="D198" s="90" t="s">
        <v>80</v>
      </c>
      <c r="E198" s="245"/>
      <c r="F198" s="245"/>
      <c r="G198" s="250"/>
      <c r="H198" s="250"/>
      <c r="I198" s="143">
        <v>24</v>
      </c>
      <c r="J198" s="143">
        <v>24</v>
      </c>
      <c r="K198" s="74" t="s">
        <v>45</v>
      </c>
      <c r="L198" s="74" t="s">
        <v>45</v>
      </c>
      <c r="M198" s="81"/>
      <c r="N198" s="143">
        <v>24</v>
      </c>
      <c r="O198" s="74" t="s">
        <v>45</v>
      </c>
      <c r="P198" s="74" t="s">
        <v>45</v>
      </c>
      <c r="Q198" s="85" t="s">
        <v>45</v>
      </c>
      <c r="R198" s="83" t="s">
        <v>45</v>
      </c>
      <c r="S198" s="85" t="s">
        <v>45</v>
      </c>
      <c r="T198" s="134" t="s">
        <v>45</v>
      </c>
      <c r="U198" s="83" t="s">
        <v>45</v>
      </c>
      <c r="V198" s="83" t="s">
        <v>45</v>
      </c>
      <c r="W198" s="83" t="s">
        <v>45</v>
      </c>
      <c r="X198" s="83" t="s">
        <v>45</v>
      </c>
      <c r="Y198" s="259"/>
      <c r="Z198" s="259"/>
    </row>
    <row r="199" spans="1:26" ht="51.75" customHeight="1" outlineLevel="2" x14ac:dyDescent="0.3">
      <c r="A199" s="244"/>
      <c r="B199" s="250"/>
      <c r="C199" s="110" t="s">
        <v>454</v>
      </c>
      <c r="D199" s="90" t="s">
        <v>81</v>
      </c>
      <c r="E199" s="245"/>
      <c r="F199" s="245"/>
      <c r="G199" s="250"/>
      <c r="H199" s="250"/>
      <c r="I199" s="143">
        <v>10</v>
      </c>
      <c r="J199" s="143">
        <v>10</v>
      </c>
      <c r="K199" s="74" t="s">
        <v>45</v>
      </c>
      <c r="L199" s="74" t="s">
        <v>45</v>
      </c>
      <c r="M199" s="81"/>
      <c r="N199" s="143">
        <v>10</v>
      </c>
      <c r="O199" s="74" t="s">
        <v>45</v>
      </c>
      <c r="P199" s="74" t="s">
        <v>45</v>
      </c>
      <c r="Q199" s="85" t="s">
        <v>45</v>
      </c>
      <c r="R199" s="83" t="s">
        <v>45</v>
      </c>
      <c r="S199" s="83" t="s">
        <v>45</v>
      </c>
      <c r="T199" s="83" t="s">
        <v>45</v>
      </c>
      <c r="U199" s="83" t="s">
        <v>45</v>
      </c>
      <c r="V199" s="83" t="s">
        <v>45</v>
      </c>
      <c r="W199" s="83" t="s">
        <v>45</v>
      </c>
      <c r="X199" s="83" t="s">
        <v>45</v>
      </c>
      <c r="Y199" s="259"/>
      <c r="Z199" s="259"/>
    </row>
    <row r="200" spans="1:26" ht="51.75" customHeight="1" outlineLevel="2" x14ac:dyDescent="0.3">
      <c r="A200" s="242" t="s">
        <v>557</v>
      </c>
      <c r="B200" s="250"/>
      <c r="C200" s="110" t="s">
        <v>455</v>
      </c>
      <c r="D200" s="90" t="s">
        <v>428</v>
      </c>
      <c r="E200" s="255">
        <v>0.36</v>
      </c>
      <c r="F200" s="255">
        <v>0.36</v>
      </c>
      <c r="G200" s="250"/>
      <c r="H200" s="250"/>
      <c r="I200" s="143">
        <v>8490</v>
      </c>
      <c r="J200" s="143">
        <v>8490</v>
      </c>
      <c r="K200" s="74" t="s">
        <v>45</v>
      </c>
      <c r="L200" s="74" t="s">
        <v>45</v>
      </c>
      <c r="M200" s="81"/>
      <c r="N200" s="143">
        <v>8490</v>
      </c>
      <c r="O200" s="74" t="s">
        <v>45</v>
      </c>
      <c r="P200" s="74" t="s">
        <v>45</v>
      </c>
      <c r="Q200" s="85">
        <v>6</v>
      </c>
      <c r="R200" s="85">
        <v>0</v>
      </c>
      <c r="S200" s="83">
        <v>93.33</v>
      </c>
      <c r="T200" s="83">
        <v>48.57</v>
      </c>
      <c r="U200" s="134">
        <v>6</v>
      </c>
      <c r="V200" s="134">
        <v>5.2</v>
      </c>
      <c r="W200" s="83">
        <v>0</v>
      </c>
      <c r="X200" s="83">
        <v>0</v>
      </c>
      <c r="Y200" s="259"/>
      <c r="Z200" s="259"/>
    </row>
    <row r="201" spans="1:26" ht="51.75" customHeight="1" outlineLevel="2" x14ac:dyDescent="0.3">
      <c r="A201" s="243"/>
      <c r="B201" s="250"/>
      <c r="C201" s="110" t="s">
        <v>456</v>
      </c>
      <c r="D201" s="90" t="s">
        <v>80</v>
      </c>
      <c r="E201" s="256"/>
      <c r="F201" s="256"/>
      <c r="G201" s="250"/>
      <c r="H201" s="250"/>
      <c r="I201" s="143">
        <v>160</v>
      </c>
      <c r="J201" s="143">
        <v>160</v>
      </c>
      <c r="K201" s="74" t="s">
        <v>45</v>
      </c>
      <c r="L201" s="74" t="s">
        <v>45</v>
      </c>
      <c r="M201" s="81"/>
      <c r="N201" s="143">
        <v>160</v>
      </c>
      <c r="O201" s="74" t="s">
        <v>45</v>
      </c>
      <c r="P201" s="74" t="s">
        <v>45</v>
      </c>
      <c r="Q201" s="85" t="s">
        <v>45</v>
      </c>
      <c r="R201" s="83" t="s">
        <v>45</v>
      </c>
      <c r="S201" s="83" t="s">
        <v>45</v>
      </c>
      <c r="T201" s="83" t="s">
        <v>45</v>
      </c>
      <c r="U201" s="83" t="s">
        <v>45</v>
      </c>
      <c r="V201" s="83" t="s">
        <v>45</v>
      </c>
      <c r="W201" s="83" t="s">
        <v>45</v>
      </c>
      <c r="X201" s="83" t="s">
        <v>45</v>
      </c>
      <c r="Y201" s="259"/>
      <c r="Z201" s="259"/>
    </row>
    <row r="202" spans="1:26" ht="51.75" customHeight="1" outlineLevel="2" x14ac:dyDescent="0.3">
      <c r="A202" s="244"/>
      <c r="B202" s="250"/>
      <c r="C202" s="110" t="s">
        <v>457</v>
      </c>
      <c r="D202" s="90" t="s">
        <v>81</v>
      </c>
      <c r="E202" s="257"/>
      <c r="F202" s="257"/>
      <c r="G202" s="250"/>
      <c r="H202" s="250"/>
      <c r="I202" s="143">
        <v>36</v>
      </c>
      <c r="J202" s="143">
        <v>36</v>
      </c>
      <c r="K202" s="74" t="s">
        <v>45</v>
      </c>
      <c r="L202" s="74" t="s">
        <v>45</v>
      </c>
      <c r="M202" s="81"/>
      <c r="N202" s="143">
        <v>36</v>
      </c>
      <c r="O202" s="74" t="s">
        <v>45</v>
      </c>
      <c r="P202" s="74" t="s">
        <v>45</v>
      </c>
      <c r="Q202" s="85" t="s">
        <v>45</v>
      </c>
      <c r="R202" s="83" t="s">
        <v>45</v>
      </c>
      <c r="S202" s="83" t="s">
        <v>45</v>
      </c>
      <c r="T202" s="83" t="s">
        <v>45</v>
      </c>
      <c r="U202" s="83" t="s">
        <v>45</v>
      </c>
      <c r="V202" s="83" t="s">
        <v>45</v>
      </c>
      <c r="W202" s="83" t="s">
        <v>45</v>
      </c>
      <c r="X202" s="83" t="s">
        <v>45</v>
      </c>
      <c r="Y202" s="259"/>
      <c r="Z202" s="259"/>
    </row>
    <row r="203" spans="1:26" ht="51.75" customHeight="1" outlineLevel="2" x14ac:dyDescent="0.3">
      <c r="A203" s="242" t="s">
        <v>558</v>
      </c>
      <c r="B203" s="250"/>
      <c r="C203" s="110" t="s">
        <v>458</v>
      </c>
      <c r="D203" s="90" t="s">
        <v>428</v>
      </c>
      <c r="E203" s="255">
        <v>0.26500000000000001</v>
      </c>
      <c r="F203" s="255">
        <v>0.26500000000000001</v>
      </c>
      <c r="G203" s="250"/>
      <c r="H203" s="250"/>
      <c r="I203" s="143">
        <v>7470</v>
      </c>
      <c r="J203" s="143">
        <v>7470</v>
      </c>
      <c r="K203" s="74" t="s">
        <v>45</v>
      </c>
      <c r="L203" s="74" t="s">
        <v>45</v>
      </c>
      <c r="M203" s="81"/>
      <c r="N203" s="143">
        <v>7470</v>
      </c>
      <c r="O203" s="74" t="s">
        <v>45</v>
      </c>
      <c r="P203" s="74" t="s">
        <v>45</v>
      </c>
      <c r="Q203" s="85">
        <v>8</v>
      </c>
      <c r="R203" s="85">
        <v>0</v>
      </c>
      <c r="S203" s="83">
        <v>100</v>
      </c>
      <c r="T203" s="83">
        <v>67.28</v>
      </c>
      <c r="U203" s="134">
        <v>6</v>
      </c>
      <c r="V203" s="134">
        <v>5.4</v>
      </c>
      <c r="W203" s="83">
        <v>0</v>
      </c>
      <c r="X203" s="83">
        <v>0</v>
      </c>
      <c r="Y203" s="259"/>
      <c r="Z203" s="259"/>
    </row>
    <row r="204" spans="1:26" ht="51.75" customHeight="1" outlineLevel="2" x14ac:dyDescent="0.3">
      <c r="A204" s="243"/>
      <c r="B204" s="250"/>
      <c r="C204" s="110" t="s">
        <v>459</v>
      </c>
      <c r="D204" s="90" t="s">
        <v>80</v>
      </c>
      <c r="E204" s="256"/>
      <c r="F204" s="256"/>
      <c r="G204" s="250"/>
      <c r="H204" s="250"/>
      <c r="I204" s="143">
        <v>78</v>
      </c>
      <c r="J204" s="143">
        <v>78</v>
      </c>
      <c r="K204" s="74" t="s">
        <v>45</v>
      </c>
      <c r="L204" s="74" t="s">
        <v>45</v>
      </c>
      <c r="M204" s="81"/>
      <c r="N204" s="143">
        <v>78</v>
      </c>
      <c r="O204" s="74" t="s">
        <v>45</v>
      </c>
      <c r="P204" s="74" t="s">
        <v>45</v>
      </c>
      <c r="Q204" s="85" t="s">
        <v>45</v>
      </c>
      <c r="R204" s="83" t="s">
        <v>45</v>
      </c>
      <c r="S204" s="83" t="s">
        <v>45</v>
      </c>
      <c r="T204" s="83" t="s">
        <v>45</v>
      </c>
      <c r="U204" s="83" t="s">
        <v>45</v>
      </c>
      <c r="V204" s="83" t="s">
        <v>45</v>
      </c>
      <c r="W204" s="83" t="s">
        <v>45</v>
      </c>
      <c r="X204" s="83" t="s">
        <v>45</v>
      </c>
      <c r="Y204" s="259"/>
      <c r="Z204" s="259"/>
    </row>
    <row r="205" spans="1:26" ht="51.75" customHeight="1" outlineLevel="2" x14ac:dyDescent="0.3">
      <c r="A205" s="244"/>
      <c r="B205" s="250"/>
      <c r="C205" s="110" t="s">
        <v>460</v>
      </c>
      <c r="D205" s="90" t="s">
        <v>81</v>
      </c>
      <c r="E205" s="257"/>
      <c r="F205" s="257"/>
      <c r="G205" s="250"/>
      <c r="H205" s="250"/>
      <c r="I205" s="143">
        <v>31</v>
      </c>
      <c r="J205" s="143">
        <v>31</v>
      </c>
      <c r="K205" s="74" t="s">
        <v>45</v>
      </c>
      <c r="L205" s="74" t="s">
        <v>45</v>
      </c>
      <c r="M205" s="81"/>
      <c r="N205" s="143">
        <v>31</v>
      </c>
      <c r="O205" s="74" t="s">
        <v>45</v>
      </c>
      <c r="P205" s="74" t="s">
        <v>45</v>
      </c>
      <c r="Q205" s="85" t="s">
        <v>45</v>
      </c>
      <c r="R205" s="83" t="s">
        <v>45</v>
      </c>
      <c r="S205" s="83" t="s">
        <v>45</v>
      </c>
      <c r="T205" s="83" t="s">
        <v>45</v>
      </c>
      <c r="U205" s="83" t="s">
        <v>45</v>
      </c>
      <c r="V205" s="83" t="s">
        <v>45</v>
      </c>
      <c r="W205" s="83" t="s">
        <v>45</v>
      </c>
      <c r="X205" s="83" t="s">
        <v>45</v>
      </c>
      <c r="Y205" s="259"/>
      <c r="Z205" s="259"/>
    </row>
    <row r="206" spans="1:26" ht="51.75" customHeight="1" outlineLevel="2" x14ac:dyDescent="0.3">
      <c r="A206" s="242" t="s">
        <v>559</v>
      </c>
      <c r="B206" s="250"/>
      <c r="C206" s="110" t="s">
        <v>461</v>
      </c>
      <c r="D206" s="90" t="s">
        <v>428</v>
      </c>
      <c r="E206" s="255">
        <v>2.2639999999999998</v>
      </c>
      <c r="F206" s="255">
        <v>2.2639999999999998</v>
      </c>
      <c r="G206" s="250"/>
      <c r="H206" s="250"/>
      <c r="I206" s="143">
        <v>34852.870999999999</v>
      </c>
      <c r="J206" s="143">
        <v>34852.870999999999</v>
      </c>
      <c r="K206" s="74" t="s">
        <v>45</v>
      </c>
      <c r="L206" s="74" t="s">
        <v>45</v>
      </c>
      <c r="M206" s="81"/>
      <c r="N206" s="143">
        <v>34852.870999999999</v>
      </c>
      <c r="O206" s="74" t="s">
        <v>45</v>
      </c>
      <c r="P206" s="74" t="s">
        <v>45</v>
      </c>
      <c r="Q206" s="85">
        <v>0</v>
      </c>
      <c r="R206" s="85">
        <v>0</v>
      </c>
      <c r="S206" s="83">
        <v>100</v>
      </c>
      <c r="T206" s="83">
        <v>0</v>
      </c>
      <c r="U206" s="134">
        <v>7</v>
      </c>
      <c r="V206" s="134">
        <v>6.5</v>
      </c>
      <c r="W206" s="83">
        <v>0</v>
      </c>
      <c r="X206" s="83">
        <v>0</v>
      </c>
      <c r="Y206" s="259"/>
      <c r="Z206" s="259"/>
    </row>
    <row r="207" spans="1:26" ht="51.75" customHeight="1" outlineLevel="2" x14ac:dyDescent="0.3">
      <c r="A207" s="243"/>
      <c r="B207" s="250"/>
      <c r="C207" s="110" t="s">
        <v>462</v>
      </c>
      <c r="D207" s="90" t="s">
        <v>80</v>
      </c>
      <c r="E207" s="256"/>
      <c r="F207" s="256"/>
      <c r="G207" s="250"/>
      <c r="H207" s="250"/>
      <c r="I207" s="143">
        <v>867</v>
      </c>
      <c r="J207" s="143">
        <v>867</v>
      </c>
      <c r="K207" s="74" t="s">
        <v>45</v>
      </c>
      <c r="L207" s="74" t="s">
        <v>45</v>
      </c>
      <c r="M207" s="81"/>
      <c r="N207" s="143">
        <v>867</v>
      </c>
      <c r="O207" s="74" t="s">
        <v>45</v>
      </c>
      <c r="P207" s="74" t="s">
        <v>45</v>
      </c>
      <c r="Q207" s="85" t="s">
        <v>45</v>
      </c>
      <c r="R207" s="83" t="s">
        <v>45</v>
      </c>
      <c r="S207" s="83" t="s">
        <v>45</v>
      </c>
      <c r="T207" s="83" t="s">
        <v>45</v>
      </c>
      <c r="U207" s="83" t="s">
        <v>45</v>
      </c>
      <c r="V207" s="83" t="s">
        <v>45</v>
      </c>
      <c r="W207" s="83" t="s">
        <v>45</v>
      </c>
      <c r="X207" s="83" t="s">
        <v>45</v>
      </c>
      <c r="Y207" s="259"/>
      <c r="Z207" s="259"/>
    </row>
    <row r="208" spans="1:26" ht="51.75" customHeight="1" outlineLevel="2" x14ac:dyDescent="0.3">
      <c r="A208" s="244"/>
      <c r="B208" s="250"/>
      <c r="C208" s="110" t="s">
        <v>463</v>
      </c>
      <c r="D208" s="90" t="s">
        <v>81</v>
      </c>
      <c r="E208" s="257"/>
      <c r="F208" s="257"/>
      <c r="G208" s="250"/>
      <c r="H208" s="250"/>
      <c r="I208" s="143">
        <v>148</v>
      </c>
      <c r="J208" s="143">
        <v>148</v>
      </c>
      <c r="K208" s="74" t="s">
        <v>45</v>
      </c>
      <c r="L208" s="74" t="s">
        <v>45</v>
      </c>
      <c r="M208" s="81"/>
      <c r="N208" s="143">
        <v>148</v>
      </c>
      <c r="O208" s="74" t="s">
        <v>45</v>
      </c>
      <c r="P208" s="74" t="s">
        <v>45</v>
      </c>
      <c r="Q208" s="85" t="s">
        <v>45</v>
      </c>
      <c r="R208" s="83" t="s">
        <v>45</v>
      </c>
      <c r="S208" s="83" t="s">
        <v>45</v>
      </c>
      <c r="T208" s="83" t="s">
        <v>45</v>
      </c>
      <c r="U208" s="83" t="s">
        <v>45</v>
      </c>
      <c r="V208" s="83" t="s">
        <v>45</v>
      </c>
      <c r="W208" s="83" t="s">
        <v>45</v>
      </c>
      <c r="X208" s="83" t="s">
        <v>45</v>
      </c>
      <c r="Y208" s="259"/>
      <c r="Z208" s="259"/>
    </row>
    <row r="209" spans="1:26" ht="51.75" customHeight="1" outlineLevel="2" x14ac:dyDescent="0.3">
      <c r="A209" s="242" t="s">
        <v>560</v>
      </c>
      <c r="B209" s="250"/>
      <c r="C209" s="110" t="s">
        <v>464</v>
      </c>
      <c r="D209" s="90" t="s">
        <v>428</v>
      </c>
      <c r="E209" s="255">
        <v>0.28220000000000001</v>
      </c>
      <c r="F209" s="255">
        <v>0.28220000000000001</v>
      </c>
      <c r="G209" s="250"/>
      <c r="H209" s="250"/>
      <c r="I209" s="143">
        <v>7840</v>
      </c>
      <c r="J209" s="143">
        <v>7840</v>
      </c>
      <c r="K209" s="74" t="s">
        <v>45</v>
      </c>
      <c r="L209" s="74" t="s">
        <v>45</v>
      </c>
      <c r="M209" s="81"/>
      <c r="N209" s="143">
        <v>7840</v>
      </c>
      <c r="O209" s="74" t="s">
        <v>45</v>
      </c>
      <c r="P209" s="74" t="s">
        <v>45</v>
      </c>
      <c r="Q209" s="85">
        <v>8</v>
      </c>
      <c r="R209" s="85">
        <v>0</v>
      </c>
      <c r="S209" s="83">
        <v>63.58</v>
      </c>
      <c r="T209" s="83">
        <v>58</v>
      </c>
      <c r="U209" s="134">
        <v>6.5</v>
      </c>
      <c r="V209" s="134">
        <v>6.1</v>
      </c>
      <c r="W209" s="83">
        <v>0</v>
      </c>
      <c r="X209" s="83">
        <v>0</v>
      </c>
      <c r="Y209" s="259"/>
      <c r="Z209" s="259"/>
    </row>
    <row r="210" spans="1:26" ht="51.75" customHeight="1" outlineLevel="2" x14ac:dyDescent="0.3">
      <c r="A210" s="243"/>
      <c r="B210" s="250"/>
      <c r="C210" s="110" t="s">
        <v>465</v>
      </c>
      <c r="D210" s="90" t="s">
        <v>80</v>
      </c>
      <c r="E210" s="256"/>
      <c r="F210" s="256"/>
      <c r="G210" s="250"/>
      <c r="H210" s="250"/>
      <c r="I210" s="143">
        <v>182</v>
      </c>
      <c r="J210" s="143">
        <v>182</v>
      </c>
      <c r="K210" s="74" t="s">
        <v>45</v>
      </c>
      <c r="L210" s="74" t="s">
        <v>45</v>
      </c>
      <c r="M210" s="81"/>
      <c r="N210" s="143">
        <v>182</v>
      </c>
      <c r="O210" s="74" t="s">
        <v>45</v>
      </c>
      <c r="P210" s="74" t="s">
        <v>45</v>
      </c>
      <c r="Q210" s="85" t="s">
        <v>45</v>
      </c>
      <c r="R210" s="83" t="s">
        <v>45</v>
      </c>
      <c r="S210" s="83" t="s">
        <v>45</v>
      </c>
      <c r="T210" s="83" t="s">
        <v>45</v>
      </c>
      <c r="U210" s="83" t="s">
        <v>45</v>
      </c>
      <c r="V210" s="83" t="s">
        <v>45</v>
      </c>
      <c r="W210" s="83" t="s">
        <v>45</v>
      </c>
      <c r="X210" s="83" t="s">
        <v>45</v>
      </c>
      <c r="Y210" s="259"/>
      <c r="Z210" s="259"/>
    </row>
    <row r="211" spans="1:26" ht="51.75" customHeight="1" outlineLevel="2" x14ac:dyDescent="0.3">
      <c r="A211" s="244"/>
      <c r="B211" s="250"/>
      <c r="C211" s="110" t="s">
        <v>466</v>
      </c>
      <c r="D211" s="90" t="s">
        <v>81</v>
      </c>
      <c r="E211" s="257"/>
      <c r="F211" s="257"/>
      <c r="G211" s="250"/>
      <c r="H211" s="250"/>
      <c r="I211" s="143">
        <v>33</v>
      </c>
      <c r="J211" s="143">
        <v>33</v>
      </c>
      <c r="K211" s="74" t="s">
        <v>45</v>
      </c>
      <c r="L211" s="74" t="s">
        <v>45</v>
      </c>
      <c r="M211" s="81"/>
      <c r="N211" s="143">
        <v>33</v>
      </c>
      <c r="O211" s="74" t="s">
        <v>45</v>
      </c>
      <c r="P211" s="74" t="s">
        <v>45</v>
      </c>
      <c r="Q211" s="85" t="s">
        <v>45</v>
      </c>
      <c r="R211" s="83" t="s">
        <v>45</v>
      </c>
      <c r="S211" s="83" t="s">
        <v>45</v>
      </c>
      <c r="T211" s="83" t="s">
        <v>45</v>
      </c>
      <c r="U211" s="83" t="s">
        <v>45</v>
      </c>
      <c r="V211" s="83" t="s">
        <v>45</v>
      </c>
      <c r="W211" s="83" t="s">
        <v>45</v>
      </c>
      <c r="X211" s="83" t="s">
        <v>45</v>
      </c>
      <c r="Y211" s="259"/>
      <c r="Z211" s="259"/>
    </row>
    <row r="212" spans="1:26" ht="51.75" customHeight="1" outlineLevel="2" x14ac:dyDescent="0.3">
      <c r="A212" s="242" t="s">
        <v>561</v>
      </c>
      <c r="B212" s="250"/>
      <c r="C212" s="110" t="s">
        <v>467</v>
      </c>
      <c r="D212" s="90" t="s">
        <v>428</v>
      </c>
      <c r="E212" s="255">
        <v>0.94199999999999995</v>
      </c>
      <c r="F212" s="255">
        <v>0.94199999999999995</v>
      </c>
      <c r="G212" s="250"/>
      <c r="H212" s="250"/>
      <c r="I212" s="143">
        <v>17450</v>
      </c>
      <c r="J212" s="143">
        <v>17450</v>
      </c>
      <c r="K212" s="74" t="s">
        <v>45</v>
      </c>
      <c r="L212" s="74" t="s">
        <v>45</v>
      </c>
      <c r="M212" s="81"/>
      <c r="N212" s="143">
        <v>17450</v>
      </c>
      <c r="O212" s="74" t="s">
        <v>45</v>
      </c>
      <c r="P212" s="74" t="s">
        <v>45</v>
      </c>
      <c r="Q212" s="85">
        <v>1048</v>
      </c>
      <c r="R212" s="85">
        <v>0</v>
      </c>
      <c r="S212" s="83">
        <v>100</v>
      </c>
      <c r="T212" s="83">
        <v>83.33</v>
      </c>
      <c r="U212" s="134">
        <v>5.5</v>
      </c>
      <c r="V212" s="134">
        <v>5.0999999999999996</v>
      </c>
      <c r="W212" s="83">
        <v>0</v>
      </c>
      <c r="X212" s="83">
        <v>0</v>
      </c>
      <c r="Y212" s="259"/>
      <c r="Z212" s="259"/>
    </row>
    <row r="213" spans="1:26" ht="51.75" customHeight="1" outlineLevel="2" x14ac:dyDescent="0.3">
      <c r="A213" s="243"/>
      <c r="B213" s="250"/>
      <c r="C213" s="110" t="s">
        <v>468</v>
      </c>
      <c r="D213" s="90" t="s">
        <v>80</v>
      </c>
      <c r="E213" s="256"/>
      <c r="F213" s="256"/>
      <c r="G213" s="250"/>
      <c r="H213" s="250"/>
      <c r="I213" s="143">
        <v>445</v>
      </c>
      <c r="J213" s="143">
        <v>445</v>
      </c>
      <c r="K213" s="74" t="s">
        <v>45</v>
      </c>
      <c r="L213" s="74" t="s">
        <v>45</v>
      </c>
      <c r="M213" s="81"/>
      <c r="N213" s="143">
        <v>445</v>
      </c>
      <c r="O213" s="74" t="s">
        <v>45</v>
      </c>
      <c r="P213" s="74" t="s">
        <v>45</v>
      </c>
      <c r="Q213" s="85" t="s">
        <v>45</v>
      </c>
      <c r="R213" s="83" t="s">
        <v>45</v>
      </c>
      <c r="S213" s="83" t="s">
        <v>45</v>
      </c>
      <c r="T213" s="83" t="s">
        <v>45</v>
      </c>
      <c r="U213" s="83" t="s">
        <v>45</v>
      </c>
      <c r="V213" s="83" t="s">
        <v>45</v>
      </c>
      <c r="W213" s="83" t="s">
        <v>45</v>
      </c>
      <c r="X213" s="83" t="s">
        <v>45</v>
      </c>
      <c r="Y213" s="259"/>
      <c r="Z213" s="259"/>
    </row>
    <row r="214" spans="1:26" ht="51.75" customHeight="1" outlineLevel="2" x14ac:dyDescent="0.3">
      <c r="A214" s="244"/>
      <c r="B214" s="250"/>
      <c r="C214" s="110" t="s">
        <v>469</v>
      </c>
      <c r="D214" s="90" t="s">
        <v>81</v>
      </c>
      <c r="E214" s="257"/>
      <c r="F214" s="257"/>
      <c r="G214" s="250"/>
      <c r="H214" s="250"/>
      <c r="I214" s="143">
        <v>74</v>
      </c>
      <c r="J214" s="143">
        <v>74</v>
      </c>
      <c r="K214" s="74" t="s">
        <v>45</v>
      </c>
      <c r="L214" s="74" t="s">
        <v>45</v>
      </c>
      <c r="M214" s="81"/>
      <c r="N214" s="143">
        <v>74</v>
      </c>
      <c r="O214" s="74" t="s">
        <v>45</v>
      </c>
      <c r="P214" s="74" t="s">
        <v>45</v>
      </c>
      <c r="Q214" s="85" t="s">
        <v>45</v>
      </c>
      <c r="R214" s="83" t="s">
        <v>45</v>
      </c>
      <c r="S214" s="83" t="s">
        <v>45</v>
      </c>
      <c r="T214" s="83" t="s">
        <v>45</v>
      </c>
      <c r="U214" s="83" t="s">
        <v>45</v>
      </c>
      <c r="V214" s="83" t="s">
        <v>45</v>
      </c>
      <c r="W214" s="83" t="s">
        <v>45</v>
      </c>
      <c r="X214" s="83" t="s">
        <v>45</v>
      </c>
      <c r="Y214" s="259"/>
      <c r="Z214" s="259"/>
    </row>
    <row r="215" spans="1:26" ht="51.75" customHeight="1" outlineLevel="2" x14ac:dyDescent="0.3">
      <c r="A215" s="242" t="s">
        <v>562</v>
      </c>
      <c r="B215" s="250"/>
      <c r="C215" s="110" t="s">
        <v>470</v>
      </c>
      <c r="D215" s="90" t="s">
        <v>428</v>
      </c>
      <c r="E215" s="255">
        <v>0.80200000000000005</v>
      </c>
      <c r="F215" s="255">
        <v>0.80200000000000005</v>
      </c>
      <c r="G215" s="250"/>
      <c r="H215" s="250"/>
      <c r="I215" s="143">
        <v>18340</v>
      </c>
      <c r="J215" s="143">
        <v>18340</v>
      </c>
      <c r="K215" s="74" t="s">
        <v>45</v>
      </c>
      <c r="L215" s="74" t="s">
        <v>45</v>
      </c>
      <c r="M215" s="81"/>
      <c r="N215" s="143">
        <v>18340</v>
      </c>
      <c r="O215" s="74" t="s">
        <v>45</v>
      </c>
      <c r="P215" s="74" t="s">
        <v>45</v>
      </c>
      <c r="Q215" s="85">
        <v>181</v>
      </c>
      <c r="R215" s="85">
        <v>0</v>
      </c>
      <c r="S215" s="83">
        <v>92.36</v>
      </c>
      <c r="T215" s="83">
        <v>86.13</v>
      </c>
      <c r="U215" s="134">
        <v>6</v>
      </c>
      <c r="V215" s="134">
        <v>5.5</v>
      </c>
      <c r="W215" s="83">
        <v>1</v>
      </c>
      <c r="X215" s="83">
        <v>0</v>
      </c>
      <c r="Y215" s="259"/>
      <c r="Z215" s="259"/>
    </row>
    <row r="216" spans="1:26" ht="51.75" customHeight="1" outlineLevel="2" x14ac:dyDescent="0.3">
      <c r="A216" s="243"/>
      <c r="B216" s="250"/>
      <c r="C216" s="110" t="s">
        <v>471</v>
      </c>
      <c r="D216" s="90" t="s">
        <v>80</v>
      </c>
      <c r="E216" s="256"/>
      <c r="F216" s="256"/>
      <c r="G216" s="250"/>
      <c r="H216" s="250"/>
      <c r="I216" s="143">
        <v>449</v>
      </c>
      <c r="J216" s="143">
        <v>449</v>
      </c>
      <c r="K216" s="74" t="s">
        <v>45</v>
      </c>
      <c r="L216" s="74" t="s">
        <v>45</v>
      </c>
      <c r="M216" s="81"/>
      <c r="N216" s="143">
        <v>449</v>
      </c>
      <c r="O216" s="74" t="s">
        <v>45</v>
      </c>
      <c r="P216" s="74" t="s">
        <v>45</v>
      </c>
      <c r="Q216" s="85" t="s">
        <v>45</v>
      </c>
      <c r="R216" s="83" t="s">
        <v>45</v>
      </c>
      <c r="S216" s="83" t="s">
        <v>45</v>
      </c>
      <c r="T216" s="83" t="s">
        <v>45</v>
      </c>
      <c r="U216" s="83" t="s">
        <v>45</v>
      </c>
      <c r="V216" s="83" t="s">
        <v>45</v>
      </c>
      <c r="W216" s="83" t="s">
        <v>45</v>
      </c>
      <c r="X216" s="83" t="s">
        <v>45</v>
      </c>
      <c r="Y216" s="259"/>
      <c r="Z216" s="259"/>
    </row>
    <row r="217" spans="1:26" ht="51.75" customHeight="1" outlineLevel="2" x14ac:dyDescent="0.3">
      <c r="A217" s="244"/>
      <c r="B217" s="250"/>
      <c r="C217" s="110" t="s">
        <v>472</v>
      </c>
      <c r="D217" s="90" t="s">
        <v>81</v>
      </c>
      <c r="E217" s="257"/>
      <c r="F217" s="257"/>
      <c r="G217" s="250"/>
      <c r="H217" s="250"/>
      <c r="I217" s="143">
        <v>78</v>
      </c>
      <c r="J217" s="143">
        <v>78</v>
      </c>
      <c r="K217" s="74" t="s">
        <v>45</v>
      </c>
      <c r="L217" s="74" t="s">
        <v>45</v>
      </c>
      <c r="M217" s="81"/>
      <c r="N217" s="143">
        <v>78</v>
      </c>
      <c r="O217" s="74" t="s">
        <v>45</v>
      </c>
      <c r="P217" s="74" t="s">
        <v>45</v>
      </c>
      <c r="Q217" s="85" t="s">
        <v>45</v>
      </c>
      <c r="R217" s="83" t="s">
        <v>45</v>
      </c>
      <c r="S217" s="83" t="s">
        <v>45</v>
      </c>
      <c r="T217" s="83" t="s">
        <v>45</v>
      </c>
      <c r="U217" s="83" t="s">
        <v>45</v>
      </c>
      <c r="V217" s="83" t="s">
        <v>45</v>
      </c>
      <c r="W217" s="83" t="s">
        <v>45</v>
      </c>
      <c r="X217" s="83" t="s">
        <v>45</v>
      </c>
      <c r="Y217" s="259"/>
      <c r="Z217" s="259"/>
    </row>
    <row r="218" spans="1:26" ht="51.75" customHeight="1" outlineLevel="2" x14ac:dyDescent="0.3">
      <c r="A218" s="242" t="s">
        <v>563</v>
      </c>
      <c r="B218" s="250"/>
      <c r="C218" s="110" t="s">
        <v>473</v>
      </c>
      <c r="D218" s="90" t="s">
        <v>428</v>
      </c>
      <c r="E218" s="255">
        <v>0.63790000000000002</v>
      </c>
      <c r="F218" s="255">
        <v>0.63790000000000002</v>
      </c>
      <c r="G218" s="250"/>
      <c r="H218" s="250"/>
      <c r="I218" s="143">
        <v>14660</v>
      </c>
      <c r="J218" s="143">
        <v>14660</v>
      </c>
      <c r="K218" s="74" t="s">
        <v>45</v>
      </c>
      <c r="L218" s="74" t="s">
        <v>45</v>
      </c>
      <c r="M218" s="81"/>
      <c r="N218" s="143">
        <v>14660</v>
      </c>
      <c r="O218" s="74" t="s">
        <v>45</v>
      </c>
      <c r="P218" s="74" t="s">
        <v>45</v>
      </c>
      <c r="Q218" s="85">
        <v>1016</v>
      </c>
      <c r="R218" s="85">
        <v>0</v>
      </c>
      <c r="S218" s="83">
        <v>73.22</v>
      </c>
      <c r="T218" s="83">
        <v>44.67</v>
      </c>
      <c r="U218" s="134">
        <v>5.0999999999999996</v>
      </c>
      <c r="V218" s="134">
        <v>4.8</v>
      </c>
      <c r="W218" s="83">
        <v>1</v>
      </c>
      <c r="X218" s="83">
        <v>0</v>
      </c>
      <c r="Y218" s="259"/>
      <c r="Z218" s="259"/>
    </row>
    <row r="219" spans="1:26" ht="51.75" customHeight="1" outlineLevel="2" x14ac:dyDescent="0.3">
      <c r="A219" s="243"/>
      <c r="B219" s="250"/>
      <c r="C219" s="110" t="s">
        <v>474</v>
      </c>
      <c r="D219" s="90" t="s">
        <v>80</v>
      </c>
      <c r="E219" s="256"/>
      <c r="F219" s="256"/>
      <c r="G219" s="250"/>
      <c r="H219" s="250"/>
      <c r="I219" s="143">
        <v>424</v>
      </c>
      <c r="J219" s="143">
        <v>424</v>
      </c>
      <c r="K219" s="74" t="s">
        <v>45</v>
      </c>
      <c r="L219" s="74" t="s">
        <v>45</v>
      </c>
      <c r="M219" s="81"/>
      <c r="N219" s="143">
        <v>424</v>
      </c>
      <c r="O219" s="74" t="s">
        <v>45</v>
      </c>
      <c r="P219" s="74" t="s">
        <v>45</v>
      </c>
      <c r="Q219" s="85" t="s">
        <v>45</v>
      </c>
      <c r="R219" s="85" t="s">
        <v>45</v>
      </c>
      <c r="S219" s="85" t="s">
        <v>45</v>
      </c>
      <c r="T219" s="83" t="s">
        <v>45</v>
      </c>
      <c r="U219" s="85" t="s">
        <v>45</v>
      </c>
      <c r="V219" s="85" t="s">
        <v>45</v>
      </c>
      <c r="W219" s="83" t="s">
        <v>45</v>
      </c>
      <c r="X219" s="83" t="s">
        <v>45</v>
      </c>
      <c r="Y219" s="259"/>
      <c r="Z219" s="259"/>
    </row>
    <row r="220" spans="1:26" ht="51.75" customHeight="1" outlineLevel="2" x14ac:dyDescent="0.3">
      <c r="A220" s="244"/>
      <c r="B220" s="250"/>
      <c r="C220" s="110" t="s">
        <v>475</v>
      </c>
      <c r="D220" s="90" t="s">
        <v>81</v>
      </c>
      <c r="E220" s="257"/>
      <c r="F220" s="257"/>
      <c r="G220" s="250"/>
      <c r="H220" s="250"/>
      <c r="I220" s="143">
        <v>67.3</v>
      </c>
      <c r="J220" s="143">
        <v>67.3</v>
      </c>
      <c r="K220" s="74" t="s">
        <v>45</v>
      </c>
      <c r="L220" s="74" t="s">
        <v>45</v>
      </c>
      <c r="M220" s="81"/>
      <c r="N220" s="143">
        <v>67.3</v>
      </c>
      <c r="O220" s="74" t="s">
        <v>45</v>
      </c>
      <c r="P220" s="74" t="s">
        <v>45</v>
      </c>
      <c r="Q220" s="85" t="s">
        <v>45</v>
      </c>
      <c r="R220" s="85" t="s">
        <v>45</v>
      </c>
      <c r="S220" s="85" t="s">
        <v>45</v>
      </c>
      <c r="T220" s="83" t="s">
        <v>45</v>
      </c>
      <c r="U220" s="85" t="s">
        <v>45</v>
      </c>
      <c r="V220" s="85" t="s">
        <v>45</v>
      </c>
      <c r="W220" s="83" t="s">
        <v>45</v>
      </c>
      <c r="X220" s="83" t="s">
        <v>45</v>
      </c>
      <c r="Y220" s="259"/>
      <c r="Z220" s="259"/>
    </row>
    <row r="221" spans="1:26" ht="51.75" customHeight="1" outlineLevel="2" x14ac:dyDescent="0.3">
      <c r="A221" s="242" t="s">
        <v>564</v>
      </c>
      <c r="B221" s="250"/>
      <c r="C221" s="110" t="s">
        <v>476</v>
      </c>
      <c r="D221" s="90" t="s">
        <v>428</v>
      </c>
      <c r="E221" s="255">
        <v>1.48</v>
      </c>
      <c r="F221" s="255">
        <v>1.48</v>
      </c>
      <c r="G221" s="250"/>
      <c r="H221" s="250"/>
      <c r="I221" s="143">
        <v>33040</v>
      </c>
      <c r="J221" s="143">
        <v>33040</v>
      </c>
      <c r="K221" s="74" t="s">
        <v>45</v>
      </c>
      <c r="L221" s="74" t="s">
        <v>45</v>
      </c>
      <c r="M221" s="81"/>
      <c r="N221" s="143">
        <v>33040</v>
      </c>
      <c r="O221" s="74" t="s">
        <v>45</v>
      </c>
      <c r="P221" s="74" t="s">
        <v>45</v>
      </c>
      <c r="Q221" s="85">
        <v>217</v>
      </c>
      <c r="R221" s="85">
        <v>0</v>
      </c>
      <c r="S221" s="83">
        <v>100</v>
      </c>
      <c r="T221" s="83">
        <v>50.86</v>
      </c>
      <c r="U221" s="134">
        <v>5.5</v>
      </c>
      <c r="V221" s="134">
        <v>4.9000000000000004</v>
      </c>
      <c r="W221" s="83">
        <v>0</v>
      </c>
      <c r="X221" s="83">
        <v>1</v>
      </c>
      <c r="Y221" s="259"/>
      <c r="Z221" s="259"/>
    </row>
    <row r="222" spans="1:26" ht="51.75" customHeight="1" outlineLevel="2" x14ac:dyDescent="0.3">
      <c r="A222" s="243"/>
      <c r="B222" s="250"/>
      <c r="C222" s="110" t="s">
        <v>477</v>
      </c>
      <c r="D222" s="90" t="s">
        <v>80</v>
      </c>
      <c r="E222" s="256"/>
      <c r="F222" s="256"/>
      <c r="G222" s="250"/>
      <c r="H222" s="250"/>
      <c r="I222" s="143">
        <v>957</v>
      </c>
      <c r="J222" s="143">
        <v>957</v>
      </c>
      <c r="K222" s="74" t="s">
        <v>45</v>
      </c>
      <c r="L222" s="74" t="s">
        <v>45</v>
      </c>
      <c r="M222" s="81"/>
      <c r="N222" s="143">
        <v>957</v>
      </c>
      <c r="O222" s="74" t="s">
        <v>45</v>
      </c>
      <c r="P222" s="74" t="s">
        <v>45</v>
      </c>
      <c r="Q222" s="85" t="s">
        <v>45</v>
      </c>
      <c r="R222" s="85" t="s">
        <v>45</v>
      </c>
      <c r="S222" s="85" t="s">
        <v>45</v>
      </c>
      <c r="T222" s="83" t="s">
        <v>45</v>
      </c>
      <c r="U222" s="85" t="s">
        <v>45</v>
      </c>
      <c r="V222" s="83" t="s">
        <v>45</v>
      </c>
      <c r="W222" s="83" t="s">
        <v>45</v>
      </c>
      <c r="X222" s="83" t="s">
        <v>45</v>
      </c>
      <c r="Y222" s="259"/>
      <c r="Z222" s="259"/>
    </row>
    <row r="223" spans="1:26" ht="51.75" customHeight="1" outlineLevel="2" x14ac:dyDescent="0.3">
      <c r="A223" s="244"/>
      <c r="B223" s="250"/>
      <c r="C223" s="110" t="s">
        <v>478</v>
      </c>
      <c r="D223" s="90" t="s">
        <v>81</v>
      </c>
      <c r="E223" s="257"/>
      <c r="F223" s="257"/>
      <c r="G223" s="250"/>
      <c r="H223" s="250"/>
      <c r="I223" s="143">
        <v>151.9</v>
      </c>
      <c r="J223" s="143">
        <v>151.9</v>
      </c>
      <c r="K223" s="74" t="s">
        <v>45</v>
      </c>
      <c r="L223" s="74" t="s">
        <v>45</v>
      </c>
      <c r="M223" s="81"/>
      <c r="N223" s="143">
        <v>151.9</v>
      </c>
      <c r="O223" s="74" t="s">
        <v>45</v>
      </c>
      <c r="P223" s="74" t="s">
        <v>45</v>
      </c>
      <c r="Q223" s="85" t="s">
        <v>45</v>
      </c>
      <c r="R223" s="85" t="s">
        <v>45</v>
      </c>
      <c r="S223" s="85" t="s">
        <v>45</v>
      </c>
      <c r="T223" s="83" t="s">
        <v>45</v>
      </c>
      <c r="U223" s="85" t="s">
        <v>45</v>
      </c>
      <c r="V223" s="83" t="s">
        <v>45</v>
      </c>
      <c r="W223" s="83" t="s">
        <v>45</v>
      </c>
      <c r="X223" s="83" t="s">
        <v>45</v>
      </c>
      <c r="Y223" s="259"/>
      <c r="Z223" s="259"/>
    </row>
    <row r="224" spans="1:26" ht="51.75" customHeight="1" outlineLevel="2" x14ac:dyDescent="0.3">
      <c r="A224" s="242" t="s">
        <v>565</v>
      </c>
      <c r="B224" s="250"/>
      <c r="C224" s="110" t="s">
        <v>479</v>
      </c>
      <c r="D224" s="90" t="s">
        <v>428</v>
      </c>
      <c r="E224" s="255">
        <v>0.37090000000000001</v>
      </c>
      <c r="F224" s="255">
        <v>0.37090000000000001</v>
      </c>
      <c r="G224" s="250"/>
      <c r="H224" s="250"/>
      <c r="I224" s="143">
        <v>7100</v>
      </c>
      <c r="J224" s="143">
        <v>7100</v>
      </c>
      <c r="K224" s="74" t="s">
        <v>45</v>
      </c>
      <c r="L224" s="74" t="s">
        <v>45</v>
      </c>
      <c r="M224" s="81"/>
      <c r="N224" s="143">
        <v>7100</v>
      </c>
      <c r="O224" s="74" t="s">
        <v>45</v>
      </c>
      <c r="P224" s="74" t="s">
        <v>45</v>
      </c>
      <c r="Q224" s="85">
        <v>0</v>
      </c>
      <c r="R224" s="85">
        <v>0</v>
      </c>
      <c r="S224" s="83">
        <v>91.26</v>
      </c>
      <c r="T224" s="83">
        <v>75.239999999999995</v>
      </c>
      <c r="U224" s="134">
        <v>5.8</v>
      </c>
      <c r="V224" s="134">
        <v>5.4</v>
      </c>
      <c r="W224" s="83">
        <v>0</v>
      </c>
      <c r="X224" s="83">
        <v>0</v>
      </c>
      <c r="Y224" s="259"/>
      <c r="Z224" s="259"/>
    </row>
    <row r="225" spans="1:26" ht="51.75" customHeight="1" outlineLevel="2" x14ac:dyDescent="0.3">
      <c r="A225" s="243"/>
      <c r="B225" s="250"/>
      <c r="C225" s="110" t="s">
        <v>480</v>
      </c>
      <c r="D225" s="90" t="s">
        <v>80</v>
      </c>
      <c r="E225" s="256"/>
      <c r="F225" s="256"/>
      <c r="G225" s="250"/>
      <c r="H225" s="250"/>
      <c r="I225" s="143">
        <v>205</v>
      </c>
      <c r="J225" s="143">
        <v>205</v>
      </c>
      <c r="K225" s="74" t="s">
        <v>45</v>
      </c>
      <c r="L225" s="74" t="s">
        <v>45</v>
      </c>
      <c r="M225" s="81"/>
      <c r="N225" s="143">
        <v>205</v>
      </c>
      <c r="O225" s="74" t="s">
        <v>45</v>
      </c>
      <c r="P225" s="74" t="s">
        <v>45</v>
      </c>
      <c r="Q225" s="85" t="s">
        <v>45</v>
      </c>
      <c r="R225" s="85" t="s">
        <v>45</v>
      </c>
      <c r="S225" s="85" t="s">
        <v>45</v>
      </c>
      <c r="T225" s="83" t="s">
        <v>45</v>
      </c>
      <c r="U225" s="85" t="s">
        <v>45</v>
      </c>
      <c r="V225" s="83" t="s">
        <v>45</v>
      </c>
      <c r="W225" s="83" t="s">
        <v>45</v>
      </c>
      <c r="X225" s="83" t="s">
        <v>45</v>
      </c>
      <c r="Y225" s="259"/>
      <c r="Z225" s="259"/>
    </row>
    <row r="226" spans="1:26" ht="51.75" customHeight="1" outlineLevel="2" x14ac:dyDescent="0.3">
      <c r="A226" s="244"/>
      <c r="B226" s="250"/>
      <c r="C226" s="110" t="s">
        <v>481</v>
      </c>
      <c r="D226" s="90" t="s">
        <v>81</v>
      </c>
      <c r="E226" s="257"/>
      <c r="F226" s="257"/>
      <c r="G226" s="250"/>
      <c r="H226" s="250"/>
      <c r="I226" s="143">
        <v>32.5</v>
      </c>
      <c r="J226" s="143">
        <v>32.5</v>
      </c>
      <c r="K226" s="74" t="s">
        <v>45</v>
      </c>
      <c r="L226" s="74" t="s">
        <v>45</v>
      </c>
      <c r="M226" s="81"/>
      <c r="N226" s="143">
        <v>32.5</v>
      </c>
      <c r="O226" s="74" t="s">
        <v>45</v>
      </c>
      <c r="P226" s="74" t="s">
        <v>45</v>
      </c>
      <c r="Q226" s="85" t="s">
        <v>45</v>
      </c>
      <c r="R226" s="85" t="s">
        <v>45</v>
      </c>
      <c r="S226" s="85" t="s">
        <v>45</v>
      </c>
      <c r="T226" s="83" t="s">
        <v>45</v>
      </c>
      <c r="U226" s="85" t="s">
        <v>45</v>
      </c>
      <c r="V226" s="83" t="s">
        <v>45</v>
      </c>
      <c r="W226" s="83" t="s">
        <v>45</v>
      </c>
      <c r="X226" s="83" t="s">
        <v>45</v>
      </c>
      <c r="Y226" s="259"/>
      <c r="Z226" s="259"/>
    </row>
    <row r="227" spans="1:26" ht="51.75" customHeight="1" outlineLevel="2" x14ac:dyDescent="0.3">
      <c r="A227" s="242" t="s">
        <v>566</v>
      </c>
      <c r="B227" s="250"/>
      <c r="C227" s="110" t="s">
        <v>482</v>
      </c>
      <c r="D227" s="90" t="s">
        <v>428</v>
      </c>
      <c r="E227" s="255">
        <v>0.47099999999999997</v>
      </c>
      <c r="F227" s="255">
        <v>0.47099999999999997</v>
      </c>
      <c r="G227" s="250"/>
      <c r="H227" s="250"/>
      <c r="I227" s="143">
        <v>7410</v>
      </c>
      <c r="J227" s="143">
        <v>7410</v>
      </c>
      <c r="K227" s="74" t="s">
        <v>45</v>
      </c>
      <c r="L227" s="74" t="s">
        <v>45</v>
      </c>
      <c r="M227" s="81"/>
      <c r="N227" s="143">
        <v>7410</v>
      </c>
      <c r="O227" s="74" t="s">
        <v>45</v>
      </c>
      <c r="P227" s="74" t="s">
        <v>45</v>
      </c>
      <c r="Q227" s="85">
        <v>709</v>
      </c>
      <c r="R227" s="85">
        <v>0</v>
      </c>
      <c r="S227" s="83">
        <v>77.680000000000007</v>
      </c>
      <c r="T227" s="83">
        <v>55.87</v>
      </c>
      <c r="U227" s="134">
        <v>8</v>
      </c>
      <c r="V227" s="134">
        <v>7.5</v>
      </c>
      <c r="W227" s="83">
        <v>1</v>
      </c>
      <c r="X227" s="83">
        <v>0</v>
      </c>
      <c r="Y227" s="259"/>
      <c r="Z227" s="259"/>
    </row>
    <row r="228" spans="1:26" ht="51.75" customHeight="1" outlineLevel="2" x14ac:dyDescent="0.3">
      <c r="A228" s="243"/>
      <c r="B228" s="250"/>
      <c r="C228" s="110" t="s">
        <v>483</v>
      </c>
      <c r="D228" s="90" t="s">
        <v>80</v>
      </c>
      <c r="E228" s="256"/>
      <c r="F228" s="256"/>
      <c r="G228" s="250"/>
      <c r="H228" s="250"/>
      <c r="I228" s="143">
        <v>215</v>
      </c>
      <c r="J228" s="143">
        <v>215</v>
      </c>
      <c r="K228" s="74" t="s">
        <v>45</v>
      </c>
      <c r="L228" s="74" t="s">
        <v>45</v>
      </c>
      <c r="M228" s="81"/>
      <c r="N228" s="143">
        <v>215</v>
      </c>
      <c r="O228" s="74" t="s">
        <v>45</v>
      </c>
      <c r="P228" s="74" t="s">
        <v>45</v>
      </c>
      <c r="Q228" s="85" t="s">
        <v>45</v>
      </c>
      <c r="R228" s="85" t="s">
        <v>45</v>
      </c>
      <c r="S228" s="85" t="s">
        <v>45</v>
      </c>
      <c r="T228" s="83" t="s">
        <v>45</v>
      </c>
      <c r="U228" s="85" t="s">
        <v>45</v>
      </c>
      <c r="V228" s="85" t="s">
        <v>45</v>
      </c>
      <c r="W228" s="83" t="s">
        <v>45</v>
      </c>
      <c r="X228" s="83" t="s">
        <v>45</v>
      </c>
      <c r="Y228" s="259"/>
      <c r="Z228" s="259"/>
    </row>
    <row r="229" spans="1:26" ht="51.75" customHeight="1" outlineLevel="2" x14ac:dyDescent="0.3">
      <c r="A229" s="244"/>
      <c r="B229" s="250"/>
      <c r="C229" s="110" t="s">
        <v>484</v>
      </c>
      <c r="D229" s="90" t="s">
        <v>81</v>
      </c>
      <c r="E229" s="257"/>
      <c r="F229" s="257"/>
      <c r="G229" s="250"/>
      <c r="H229" s="250"/>
      <c r="I229" s="143">
        <v>34</v>
      </c>
      <c r="J229" s="143">
        <v>34</v>
      </c>
      <c r="K229" s="74" t="s">
        <v>45</v>
      </c>
      <c r="L229" s="74" t="s">
        <v>45</v>
      </c>
      <c r="M229" s="81"/>
      <c r="N229" s="143">
        <v>34</v>
      </c>
      <c r="O229" s="74" t="s">
        <v>45</v>
      </c>
      <c r="P229" s="74" t="s">
        <v>45</v>
      </c>
      <c r="Q229" s="85" t="s">
        <v>45</v>
      </c>
      <c r="R229" s="85" t="s">
        <v>45</v>
      </c>
      <c r="S229" s="85" t="s">
        <v>45</v>
      </c>
      <c r="T229" s="83" t="s">
        <v>45</v>
      </c>
      <c r="U229" s="85" t="s">
        <v>45</v>
      </c>
      <c r="V229" s="85" t="s">
        <v>45</v>
      </c>
      <c r="W229" s="83" t="s">
        <v>45</v>
      </c>
      <c r="X229" s="83" t="s">
        <v>45</v>
      </c>
      <c r="Y229" s="259"/>
      <c r="Z229" s="259"/>
    </row>
    <row r="230" spans="1:26" ht="51.75" customHeight="1" outlineLevel="2" x14ac:dyDescent="0.3">
      <c r="A230" s="242" t="s">
        <v>567</v>
      </c>
      <c r="B230" s="250"/>
      <c r="C230" s="110" t="s">
        <v>485</v>
      </c>
      <c r="D230" s="90" t="s">
        <v>428</v>
      </c>
      <c r="E230" s="255">
        <v>1.1581999999999999</v>
      </c>
      <c r="F230" s="255">
        <v>1.1581999999999999</v>
      </c>
      <c r="G230" s="250"/>
      <c r="H230" s="250"/>
      <c r="I230" s="143">
        <v>26430</v>
      </c>
      <c r="J230" s="143">
        <v>26430</v>
      </c>
      <c r="K230" s="74" t="s">
        <v>45</v>
      </c>
      <c r="L230" s="74" t="s">
        <v>45</v>
      </c>
      <c r="M230" s="81"/>
      <c r="N230" s="143">
        <v>26430</v>
      </c>
      <c r="O230" s="74" t="s">
        <v>45</v>
      </c>
      <c r="P230" s="74" t="s">
        <v>45</v>
      </c>
      <c r="Q230" s="85">
        <v>953</v>
      </c>
      <c r="R230" s="85">
        <v>0</v>
      </c>
      <c r="S230" s="83">
        <v>100</v>
      </c>
      <c r="T230" s="83">
        <v>0</v>
      </c>
      <c r="U230" s="134">
        <v>6</v>
      </c>
      <c r="V230" s="134">
        <v>5.7</v>
      </c>
      <c r="W230" s="83">
        <v>1</v>
      </c>
      <c r="X230" s="83">
        <v>1</v>
      </c>
      <c r="Y230" s="259"/>
      <c r="Z230" s="259"/>
    </row>
    <row r="231" spans="1:26" ht="51.75" customHeight="1" outlineLevel="2" x14ac:dyDescent="0.3">
      <c r="A231" s="243"/>
      <c r="B231" s="250"/>
      <c r="C231" s="110" t="s">
        <v>486</v>
      </c>
      <c r="D231" s="90" t="s">
        <v>80</v>
      </c>
      <c r="E231" s="256"/>
      <c r="F231" s="256"/>
      <c r="G231" s="250"/>
      <c r="H231" s="250"/>
      <c r="I231" s="143">
        <v>766</v>
      </c>
      <c r="J231" s="143">
        <v>766</v>
      </c>
      <c r="K231" s="74" t="s">
        <v>45</v>
      </c>
      <c r="L231" s="74" t="s">
        <v>45</v>
      </c>
      <c r="M231" s="81"/>
      <c r="N231" s="143">
        <v>766</v>
      </c>
      <c r="O231" s="74" t="s">
        <v>45</v>
      </c>
      <c r="P231" s="74" t="s">
        <v>45</v>
      </c>
      <c r="Q231" s="85" t="s">
        <v>45</v>
      </c>
      <c r="R231" s="85" t="s">
        <v>45</v>
      </c>
      <c r="S231" s="85" t="s">
        <v>45</v>
      </c>
      <c r="T231" s="83" t="s">
        <v>45</v>
      </c>
      <c r="U231" s="85" t="s">
        <v>45</v>
      </c>
      <c r="V231" s="85" t="s">
        <v>45</v>
      </c>
      <c r="W231" s="83" t="s">
        <v>45</v>
      </c>
      <c r="X231" s="83" t="s">
        <v>45</v>
      </c>
      <c r="Y231" s="259"/>
      <c r="Z231" s="259"/>
    </row>
    <row r="232" spans="1:26" ht="51.75" customHeight="1" outlineLevel="2" x14ac:dyDescent="0.3">
      <c r="A232" s="244"/>
      <c r="B232" s="250"/>
      <c r="C232" s="110" t="s">
        <v>487</v>
      </c>
      <c r="D232" s="90" t="s">
        <v>81</v>
      </c>
      <c r="E232" s="257"/>
      <c r="F232" s="257"/>
      <c r="G232" s="250"/>
      <c r="H232" s="250"/>
      <c r="I232" s="143">
        <v>121.5</v>
      </c>
      <c r="J232" s="143">
        <v>121.5</v>
      </c>
      <c r="K232" s="74" t="s">
        <v>45</v>
      </c>
      <c r="L232" s="74" t="s">
        <v>45</v>
      </c>
      <c r="M232" s="81"/>
      <c r="N232" s="143">
        <v>121.5</v>
      </c>
      <c r="O232" s="74" t="s">
        <v>45</v>
      </c>
      <c r="P232" s="74" t="s">
        <v>45</v>
      </c>
      <c r="Q232" s="85" t="s">
        <v>45</v>
      </c>
      <c r="R232" s="85" t="s">
        <v>45</v>
      </c>
      <c r="S232" s="85" t="s">
        <v>45</v>
      </c>
      <c r="T232" s="83" t="s">
        <v>45</v>
      </c>
      <c r="U232" s="85" t="s">
        <v>45</v>
      </c>
      <c r="V232" s="85" t="s">
        <v>45</v>
      </c>
      <c r="W232" s="83" t="s">
        <v>45</v>
      </c>
      <c r="X232" s="83" t="s">
        <v>45</v>
      </c>
      <c r="Y232" s="259"/>
      <c r="Z232" s="259"/>
    </row>
    <row r="233" spans="1:26" ht="51.75" customHeight="1" outlineLevel="2" x14ac:dyDescent="0.3">
      <c r="A233" s="242" t="s">
        <v>568</v>
      </c>
      <c r="B233" s="250"/>
      <c r="C233" s="110" t="s">
        <v>488</v>
      </c>
      <c r="D233" s="90" t="s">
        <v>428</v>
      </c>
      <c r="E233" s="255">
        <v>0.21199999999999999</v>
      </c>
      <c r="F233" s="255">
        <v>0.21199999999999999</v>
      </c>
      <c r="G233" s="250"/>
      <c r="H233" s="250"/>
      <c r="I233" s="143">
        <v>4678</v>
      </c>
      <c r="J233" s="143">
        <v>4678</v>
      </c>
      <c r="K233" s="74" t="s">
        <v>45</v>
      </c>
      <c r="L233" s="74" t="s">
        <v>45</v>
      </c>
      <c r="M233" s="81"/>
      <c r="N233" s="143">
        <v>4678</v>
      </c>
      <c r="O233" s="74" t="s">
        <v>45</v>
      </c>
      <c r="P233" s="74" t="s">
        <v>45</v>
      </c>
      <c r="Q233" s="85">
        <v>0</v>
      </c>
      <c r="R233" s="85">
        <v>0</v>
      </c>
      <c r="S233" s="83">
        <v>100</v>
      </c>
      <c r="T233" s="83">
        <v>0</v>
      </c>
      <c r="U233" s="134">
        <v>6</v>
      </c>
      <c r="V233" s="134">
        <v>5.4</v>
      </c>
      <c r="W233" s="83">
        <v>0</v>
      </c>
      <c r="X233" s="83">
        <v>0</v>
      </c>
      <c r="Y233" s="259"/>
      <c r="Z233" s="259"/>
    </row>
    <row r="234" spans="1:26" ht="51.75" customHeight="1" outlineLevel="2" x14ac:dyDescent="0.3">
      <c r="A234" s="243"/>
      <c r="B234" s="250"/>
      <c r="C234" s="110" t="s">
        <v>489</v>
      </c>
      <c r="D234" s="90" t="s">
        <v>80</v>
      </c>
      <c r="E234" s="256"/>
      <c r="F234" s="256"/>
      <c r="G234" s="250"/>
      <c r="H234" s="250"/>
      <c r="I234" s="143">
        <v>115</v>
      </c>
      <c r="J234" s="143">
        <v>115</v>
      </c>
      <c r="K234" s="74" t="s">
        <v>45</v>
      </c>
      <c r="L234" s="74" t="s">
        <v>45</v>
      </c>
      <c r="M234" s="81"/>
      <c r="N234" s="143">
        <v>115</v>
      </c>
      <c r="O234" s="74" t="s">
        <v>45</v>
      </c>
      <c r="P234" s="74" t="s">
        <v>45</v>
      </c>
      <c r="Q234" s="85" t="s">
        <v>45</v>
      </c>
      <c r="R234" s="85" t="s">
        <v>45</v>
      </c>
      <c r="S234" s="85" t="s">
        <v>45</v>
      </c>
      <c r="T234" s="83" t="s">
        <v>45</v>
      </c>
      <c r="U234" s="85" t="s">
        <v>45</v>
      </c>
      <c r="V234" s="85" t="s">
        <v>45</v>
      </c>
      <c r="W234" s="83" t="s">
        <v>45</v>
      </c>
      <c r="X234" s="83" t="s">
        <v>45</v>
      </c>
      <c r="Y234" s="259"/>
      <c r="Z234" s="259"/>
    </row>
    <row r="235" spans="1:26" ht="51.75" customHeight="1" outlineLevel="2" x14ac:dyDescent="0.3">
      <c r="A235" s="244"/>
      <c r="B235" s="250"/>
      <c r="C235" s="110" t="s">
        <v>490</v>
      </c>
      <c r="D235" s="90" t="s">
        <v>81</v>
      </c>
      <c r="E235" s="257"/>
      <c r="F235" s="257"/>
      <c r="G235" s="250"/>
      <c r="H235" s="250"/>
      <c r="I235" s="143">
        <v>19</v>
      </c>
      <c r="J235" s="143">
        <v>19</v>
      </c>
      <c r="K235" s="74" t="s">
        <v>45</v>
      </c>
      <c r="L235" s="74" t="s">
        <v>45</v>
      </c>
      <c r="M235" s="81"/>
      <c r="N235" s="143">
        <v>19</v>
      </c>
      <c r="O235" s="74" t="s">
        <v>45</v>
      </c>
      <c r="P235" s="74" t="s">
        <v>45</v>
      </c>
      <c r="Q235" s="85" t="s">
        <v>45</v>
      </c>
      <c r="R235" s="85" t="s">
        <v>45</v>
      </c>
      <c r="S235" s="85" t="s">
        <v>45</v>
      </c>
      <c r="T235" s="83" t="s">
        <v>45</v>
      </c>
      <c r="U235" s="85" t="s">
        <v>45</v>
      </c>
      <c r="V235" s="85" t="s">
        <v>45</v>
      </c>
      <c r="W235" s="83" t="s">
        <v>45</v>
      </c>
      <c r="X235" s="83" t="s">
        <v>45</v>
      </c>
      <c r="Y235" s="259"/>
      <c r="Z235" s="259"/>
    </row>
    <row r="236" spans="1:26" ht="51.75" customHeight="1" outlineLevel="2" x14ac:dyDescent="0.3">
      <c r="A236" s="242" t="s">
        <v>569</v>
      </c>
      <c r="B236" s="250"/>
      <c r="C236" s="110" t="s">
        <v>491</v>
      </c>
      <c r="D236" s="90" t="s">
        <v>428</v>
      </c>
      <c r="E236" s="255">
        <v>2.9287000000000001</v>
      </c>
      <c r="F236" s="255">
        <v>2.9287000000000001</v>
      </c>
      <c r="G236" s="250"/>
      <c r="H236" s="250"/>
      <c r="I236" s="143">
        <v>54787</v>
      </c>
      <c r="J236" s="143">
        <v>54787</v>
      </c>
      <c r="K236" s="74" t="s">
        <v>45</v>
      </c>
      <c r="L236" s="74" t="s">
        <v>45</v>
      </c>
      <c r="M236" s="81"/>
      <c r="N236" s="143">
        <v>54787</v>
      </c>
      <c r="O236" s="74" t="s">
        <v>45</v>
      </c>
      <c r="P236" s="74" t="s">
        <v>45</v>
      </c>
      <c r="Q236" s="85">
        <v>0</v>
      </c>
      <c r="R236" s="85">
        <v>0</v>
      </c>
      <c r="S236" s="83">
        <v>100</v>
      </c>
      <c r="T236" s="83">
        <v>47.1</v>
      </c>
      <c r="U236" s="134">
        <v>6.2</v>
      </c>
      <c r="V236" s="134">
        <v>5.9</v>
      </c>
      <c r="W236" s="83">
        <v>0</v>
      </c>
      <c r="X236" s="83">
        <v>2</v>
      </c>
      <c r="Y236" s="259"/>
      <c r="Z236" s="259"/>
    </row>
    <row r="237" spans="1:26" ht="51.75" customHeight="1" outlineLevel="2" x14ac:dyDescent="0.3">
      <c r="A237" s="243"/>
      <c r="B237" s="250"/>
      <c r="C237" s="110" t="s">
        <v>492</v>
      </c>
      <c r="D237" s="90" t="s">
        <v>80</v>
      </c>
      <c r="E237" s="256"/>
      <c r="F237" s="256"/>
      <c r="G237" s="250"/>
      <c r="H237" s="250"/>
      <c r="I237" s="143">
        <v>1555</v>
      </c>
      <c r="J237" s="143">
        <v>1555</v>
      </c>
      <c r="K237" s="74" t="s">
        <v>45</v>
      </c>
      <c r="L237" s="74" t="s">
        <v>45</v>
      </c>
      <c r="M237" s="81"/>
      <c r="N237" s="143">
        <v>1555</v>
      </c>
      <c r="O237" s="74" t="s">
        <v>45</v>
      </c>
      <c r="P237" s="74" t="s">
        <v>45</v>
      </c>
      <c r="Q237" s="85" t="s">
        <v>45</v>
      </c>
      <c r="R237" s="85" t="s">
        <v>45</v>
      </c>
      <c r="S237" s="85" t="s">
        <v>45</v>
      </c>
      <c r="T237" s="83" t="s">
        <v>45</v>
      </c>
      <c r="U237" s="85" t="s">
        <v>45</v>
      </c>
      <c r="V237" s="85" t="s">
        <v>45</v>
      </c>
      <c r="W237" s="83" t="s">
        <v>45</v>
      </c>
      <c r="X237" s="83" t="s">
        <v>45</v>
      </c>
      <c r="Y237" s="259"/>
      <c r="Z237" s="259"/>
    </row>
    <row r="238" spans="1:26" ht="51.75" customHeight="1" outlineLevel="2" x14ac:dyDescent="0.3">
      <c r="A238" s="244"/>
      <c r="B238" s="250"/>
      <c r="C238" s="110" t="s">
        <v>493</v>
      </c>
      <c r="D238" s="90" t="s">
        <v>81</v>
      </c>
      <c r="E238" s="257"/>
      <c r="F238" s="257"/>
      <c r="G238" s="250"/>
      <c r="H238" s="250"/>
      <c r="I238" s="143">
        <v>251.9</v>
      </c>
      <c r="J238" s="143">
        <v>251.9</v>
      </c>
      <c r="K238" s="74" t="s">
        <v>45</v>
      </c>
      <c r="L238" s="74" t="s">
        <v>45</v>
      </c>
      <c r="M238" s="81"/>
      <c r="N238" s="143">
        <v>251.9</v>
      </c>
      <c r="O238" s="74" t="s">
        <v>45</v>
      </c>
      <c r="P238" s="74" t="s">
        <v>45</v>
      </c>
      <c r="Q238" s="85" t="s">
        <v>45</v>
      </c>
      <c r="R238" s="85" t="s">
        <v>45</v>
      </c>
      <c r="S238" s="85" t="s">
        <v>45</v>
      </c>
      <c r="T238" s="83" t="s">
        <v>45</v>
      </c>
      <c r="U238" s="85" t="s">
        <v>45</v>
      </c>
      <c r="V238" s="85" t="s">
        <v>45</v>
      </c>
      <c r="W238" s="83" t="s">
        <v>45</v>
      </c>
      <c r="X238" s="83" t="s">
        <v>45</v>
      </c>
      <c r="Y238" s="259"/>
      <c r="Z238" s="259"/>
    </row>
    <row r="239" spans="1:26" ht="51.75" customHeight="1" outlineLevel="2" x14ac:dyDescent="0.3">
      <c r="A239" s="242" t="s">
        <v>570</v>
      </c>
      <c r="B239" s="250"/>
      <c r="C239" s="110" t="s">
        <v>494</v>
      </c>
      <c r="D239" s="90" t="s">
        <v>428</v>
      </c>
      <c r="E239" s="255">
        <v>2.4300999999999999</v>
      </c>
      <c r="F239" s="255">
        <v>2.4300999999999999</v>
      </c>
      <c r="G239" s="250"/>
      <c r="H239" s="250"/>
      <c r="I239" s="143">
        <v>55900</v>
      </c>
      <c r="J239" s="143">
        <v>55900</v>
      </c>
      <c r="K239" s="74" t="s">
        <v>45</v>
      </c>
      <c r="L239" s="74" t="s">
        <v>45</v>
      </c>
      <c r="M239" s="81"/>
      <c r="N239" s="143">
        <v>55900</v>
      </c>
      <c r="O239" s="74" t="s">
        <v>45</v>
      </c>
      <c r="P239" s="74" t="s">
        <v>45</v>
      </c>
      <c r="Q239" s="85">
        <v>55</v>
      </c>
      <c r="R239" s="85">
        <v>0</v>
      </c>
      <c r="S239" s="83">
        <v>100</v>
      </c>
      <c r="T239" s="83">
        <v>0</v>
      </c>
      <c r="U239" s="134">
        <v>6.2</v>
      </c>
      <c r="V239" s="134">
        <v>5.5</v>
      </c>
      <c r="W239" s="83">
        <v>1</v>
      </c>
      <c r="X239" s="83">
        <v>0</v>
      </c>
      <c r="Y239" s="259"/>
      <c r="Z239" s="259"/>
    </row>
    <row r="240" spans="1:26" ht="51.75" customHeight="1" outlineLevel="2" x14ac:dyDescent="0.3">
      <c r="A240" s="243"/>
      <c r="B240" s="250"/>
      <c r="C240" s="110" t="s">
        <v>495</v>
      </c>
      <c r="D240" s="90" t="s">
        <v>80</v>
      </c>
      <c r="E240" s="256"/>
      <c r="F240" s="256"/>
      <c r="G240" s="250"/>
      <c r="H240" s="250"/>
      <c r="I240" s="143">
        <v>1622</v>
      </c>
      <c r="J240" s="143">
        <v>1622</v>
      </c>
      <c r="K240" s="74" t="s">
        <v>45</v>
      </c>
      <c r="L240" s="74" t="s">
        <v>45</v>
      </c>
      <c r="M240" s="81"/>
      <c r="N240" s="143">
        <v>1622</v>
      </c>
      <c r="O240" s="74" t="s">
        <v>45</v>
      </c>
      <c r="P240" s="74" t="s">
        <v>45</v>
      </c>
      <c r="Q240" s="85" t="s">
        <v>45</v>
      </c>
      <c r="R240" s="85" t="s">
        <v>45</v>
      </c>
      <c r="S240" s="85" t="s">
        <v>45</v>
      </c>
      <c r="T240" s="83" t="s">
        <v>45</v>
      </c>
      <c r="U240" s="85" t="s">
        <v>45</v>
      </c>
      <c r="V240" s="85" t="s">
        <v>45</v>
      </c>
      <c r="W240" s="83" t="s">
        <v>45</v>
      </c>
      <c r="X240" s="83" t="s">
        <v>45</v>
      </c>
      <c r="Y240" s="259"/>
      <c r="Z240" s="259"/>
    </row>
    <row r="241" spans="1:26" ht="51.75" customHeight="1" outlineLevel="2" x14ac:dyDescent="0.3">
      <c r="A241" s="244"/>
      <c r="B241" s="250"/>
      <c r="C241" s="110" t="s">
        <v>496</v>
      </c>
      <c r="D241" s="90" t="s">
        <v>81</v>
      </c>
      <c r="E241" s="257"/>
      <c r="F241" s="257"/>
      <c r="G241" s="250"/>
      <c r="H241" s="250"/>
      <c r="I241" s="143">
        <v>257.3</v>
      </c>
      <c r="J241" s="143">
        <v>257.3</v>
      </c>
      <c r="K241" s="74" t="s">
        <v>45</v>
      </c>
      <c r="L241" s="74" t="s">
        <v>45</v>
      </c>
      <c r="M241" s="81"/>
      <c r="N241" s="143">
        <v>257.3</v>
      </c>
      <c r="O241" s="74" t="s">
        <v>45</v>
      </c>
      <c r="P241" s="74" t="s">
        <v>45</v>
      </c>
      <c r="Q241" s="85" t="s">
        <v>45</v>
      </c>
      <c r="R241" s="85" t="s">
        <v>45</v>
      </c>
      <c r="S241" s="85" t="s">
        <v>45</v>
      </c>
      <c r="T241" s="83" t="s">
        <v>45</v>
      </c>
      <c r="U241" s="85" t="s">
        <v>45</v>
      </c>
      <c r="V241" s="85" t="s">
        <v>45</v>
      </c>
      <c r="W241" s="83" t="s">
        <v>45</v>
      </c>
      <c r="X241" s="83" t="s">
        <v>45</v>
      </c>
      <c r="Y241" s="259"/>
      <c r="Z241" s="259"/>
    </row>
    <row r="242" spans="1:26" ht="51.75" customHeight="1" outlineLevel="2" x14ac:dyDescent="0.3">
      <c r="A242" s="242" t="s">
        <v>571</v>
      </c>
      <c r="B242" s="250"/>
      <c r="C242" s="110" t="s">
        <v>497</v>
      </c>
      <c r="D242" s="90" t="s">
        <v>428</v>
      </c>
      <c r="E242" s="255">
        <v>1.7849999999999999</v>
      </c>
      <c r="F242" s="255">
        <v>1.7849999999999999</v>
      </c>
      <c r="G242" s="250"/>
      <c r="H242" s="250"/>
      <c r="I242" s="143">
        <v>35000</v>
      </c>
      <c r="J242" s="143">
        <v>35000</v>
      </c>
      <c r="K242" s="74" t="s">
        <v>45</v>
      </c>
      <c r="L242" s="74" t="s">
        <v>45</v>
      </c>
      <c r="M242" s="81"/>
      <c r="N242" s="143">
        <v>35000</v>
      </c>
      <c r="O242" s="74" t="s">
        <v>45</v>
      </c>
      <c r="P242" s="74" t="s">
        <v>45</v>
      </c>
      <c r="Q242" s="85">
        <v>112</v>
      </c>
      <c r="R242" s="85">
        <v>0</v>
      </c>
      <c r="S242" s="83">
        <v>90</v>
      </c>
      <c r="T242" s="83">
        <v>62.4</v>
      </c>
      <c r="U242" s="134">
        <v>6.2</v>
      </c>
      <c r="V242" s="134">
        <v>5.9</v>
      </c>
      <c r="W242" s="83">
        <v>0</v>
      </c>
      <c r="X242" s="83">
        <v>3</v>
      </c>
      <c r="Y242" s="259"/>
      <c r="Z242" s="259"/>
    </row>
    <row r="243" spans="1:26" ht="51.75" customHeight="1" outlineLevel="2" x14ac:dyDescent="0.3">
      <c r="A243" s="243"/>
      <c r="B243" s="250"/>
      <c r="C243" s="110" t="s">
        <v>498</v>
      </c>
      <c r="D243" s="90" t="s">
        <v>80</v>
      </c>
      <c r="E243" s="256"/>
      <c r="F243" s="256"/>
      <c r="G243" s="250"/>
      <c r="H243" s="250"/>
      <c r="I243" s="143">
        <v>995</v>
      </c>
      <c r="J243" s="143">
        <v>995</v>
      </c>
      <c r="K243" s="74" t="s">
        <v>45</v>
      </c>
      <c r="L243" s="74" t="s">
        <v>45</v>
      </c>
      <c r="M243" s="81"/>
      <c r="N243" s="143">
        <v>995</v>
      </c>
      <c r="O243" s="74" t="s">
        <v>45</v>
      </c>
      <c r="P243" s="74" t="s">
        <v>45</v>
      </c>
      <c r="Q243" s="85" t="s">
        <v>45</v>
      </c>
      <c r="R243" s="85" t="s">
        <v>45</v>
      </c>
      <c r="S243" s="85" t="s">
        <v>45</v>
      </c>
      <c r="T243" s="83" t="s">
        <v>45</v>
      </c>
      <c r="U243" s="85" t="s">
        <v>45</v>
      </c>
      <c r="V243" s="85" t="s">
        <v>45</v>
      </c>
      <c r="W243" s="83" t="s">
        <v>45</v>
      </c>
      <c r="X243" s="83" t="s">
        <v>45</v>
      </c>
      <c r="Y243" s="259"/>
      <c r="Z243" s="259"/>
    </row>
    <row r="244" spans="1:26" ht="51.75" customHeight="1" outlineLevel="2" x14ac:dyDescent="0.3">
      <c r="A244" s="244"/>
      <c r="B244" s="250"/>
      <c r="C244" s="110" t="s">
        <v>499</v>
      </c>
      <c r="D244" s="90" t="s">
        <v>81</v>
      </c>
      <c r="E244" s="257"/>
      <c r="F244" s="257"/>
      <c r="G244" s="250"/>
      <c r="H244" s="250"/>
      <c r="I244" s="143">
        <v>163.4</v>
      </c>
      <c r="J244" s="143">
        <v>163.4</v>
      </c>
      <c r="K244" s="74" t="s">
        <v>45</v>
      </c>
      <c r="L244" s="74" t="s">
        <v>45</v>
      </c>
      <c r="M244" s="81"/>
      <c r="N244" s="143">
        <v>163.4</v>
      </c>
      <c r="O244" s="74" t="s">
        <v>45</v>
      </c>
      <c r="P244" s="74" t="s">
        <v>45</v>
      </c>
      <c r="Q244" s="85" t="s">
        <v>45</v>
      </c>
      <c r="R244" s="85" t="s">
        <v>45</v>
      </c>
      <c r="S244" s="85" t="s">
        <v>45</v>
      </c>
      <c r="T244" s="83" t="s">
        <v>45</v>
      </c>
      <c r="U244" s="85" t="s">
        <v>45</v>
      </c>
      <c r="V244" s="85" t="s">
        <v>45</v>
      </c>
      <c r="W244" s="83" t="s">
        <v>45</v>
      </c>
      <c r="X244" s="83" t="s">
        <v>45</v>
      </c>
      <c r="Y244" s="259"/>
      <c r="Z244" s="259"/>
    </row>
    <row r="245" spans="1:26" ht="51.75" customHeight="1" outlineLevel="2" x14ac:dyDescent="0.3">
      <c r="A245" s="242" t="s">
        <v>572</v>
      </c>
      <c r="B245" s="250"/>
      <c r="C245" s="110" t="s">
        <v>500</v>
      </c>
      <c r="D245" s="90" t="s">
        <v>428</v>
      </c>
      <c r="E245" s="255">
        <v>1.7849999999999999</v>
      </c>
      <c r="F245" s="255">
        <v>1.7849999999999999</v>
      </c>
      <c r="G245" s="250"/>
      <c r="H245" s="250"/>
      <c r="I245" s="143">
        <v>35700</v>
      </c>
      <c r="J245" s="143">
        <v>35700</v>
      </c>
      <c r="K245" s="74" t="s">
        <v>45</v>
      </c>
      <c r="L245" s="74" t="s">
        <v>45</v>
      </c>
      <c r="M245" s="81"/>
      <c r="N245" s="143">
        <v>35700</v>
      </c>
      <c r="O245" s="74" t="s">
        <v>45</v>
      </c>
      <c r="P245" s="74" t="s">
        <v>45</v>
      </c>
      <c r="Q245" s="85">
        <v>906</v>
      </c>
      <c r="R245" s="85">
        <v>0</v>
      </c>
      <c r="S245" s="83">
        <v>73.8</v>
      </c>
      <c r="T245" s="83">
        <v>50.4</v>
      </c>
      <c r="U245" s="134">
        <v>5</v>
      </c>
      <c r="V245" s="134">
        <v>4.9000000000000004</v>
      </c>
      <c r="W245" s="83">
        <v>4</v>
      </c>
      <c r="X245" s="83">
        <v>1</v>
      </c>
      <c r="Y245" s="259"/>
      <c r="Z245" s="259"/>
    </row>
    <row r="246" spans="1:26" ht="51.75" customHeight="1" outlineLevel="2" x14ac:dyDescent="0.3">
      <c r="A246" s="243"/>
      <c r="B246" s="250"/>
      <c r="C246" s="110" t="s">
        <v>501</v>
      </c>
      <c r="D246" s="90" t="s">
        <v>80</v>
      </c>
      <c r="E246" s="256"/>
      <c r="F246" s="256"/>
      <c r="G246" s="250"/>
      <c r="H246" s="250"/>
      <c r="I246" s="143">
        <v>1000</v>
      </c>
      <c r="J246" s="143">
        <v>1000</v>
      </c>
      <c r="K246" s="74" t="s">
        <v>45</v>
      </c>
      <c r="L246" s="74" t="s">
        <v>45</v>
      </c>
      <c r="M246" s="81"/>
      <c r="N246" s="143">
        <v>1000</v>
      </c>
      <c r="O246" s="74" t="s">
        <v>45</v>
      </c>
      <c r="P246" s="74" t="s">
        <v>45</v>
      </c>
      <c r="Q246" s="85" t="s">
        <v>45</v>
      </c>
      <c r="R246" s="85" t="s">
        <v>45</v>
      </c>
      <c r="S246" s="85" t="s">
        <v>45</v>
      </c>
      <c r="T246" s="83" t="s">
        <v>45</v>
      </c>
      <c r="U246" s="85" t="s">
        <v>45</v>
      </c>
      <c r="V246" s="85" t="s">
        <v>45</v>
      </c>
      <c r="W246" s="83" t="s">
        <v>45</v>
      </c>
      <c r="X246" s="83" t="s">
        <v>45</v>
      </c>
      <c r="Y246" s="259"/>
      <c r="Z246" s="259"/>
    </row>
    <row r="247" spans="1:26" ht="51.75" customHeight="1" outlineLevel="2" x14ac:dyDescent="0.3">
      <c r="A247" s="244"/>
      <c r="B247" s="250"/>
      <c r="C247" s="110" t="s">
        <v>502</v>
      </c>
      <c r="D247" s="90" t="s">
        <v>81</v>
      </c>
      <c r="E247" s="257"/>
      <c r="F247" s="257"/>
      <c r="G247" s="250"/>
      <c r="H247" s="250"/>
      <c r="I247" s="143">
        <v>164.3</v>
      </c>
      <c r="J247" s="143">
        <v>164.3</v>
      </c>
      <c r="K247" s="74" t="s">
        <v>45</v>
      </c>
      <c r="L247" s="74" t="s">
        <v>45</v>
      </c>
      <c r="M247" s="81"/>
      <c r="N247" s="143">
        <v>164.3</v>
      </c>
      <c r="O247" s="74" t="s">
        <v>45</v>
      </c>
      <c r="P247" s="74" t="s">
        <v>45</v>
      </c>
      <c r="Q247" s="85" t="s">
        <v>45</v>
      </c>
      <c r="R247" s="85" t="s">
        <v>45</v>
      </c>
      <c r="S247" s="85" t="s">
        <v>45</v>
      </c>
      <c r="T247" s="83" t="s">
        <v>45</v>
      </c>
      <c r="U247" s="85" t="s">
        <v>45</v>
      </c>
      <c r="V247" s="85" t="s">
        <v>45</v>
      </c>
      <c r="W247" s="83" t="s">
        <v>45</v>
      </c>
      <c r="X247" s="83" t="s">
        <v>45</v>
      </c>
      <c r="Y247" s="259"/>
      <c r="Z247" s="259"/>
    </row>
    <row r="248" spans="1:26" ht="51.75" customHeight="1" outlineLevel="2" x14ac:dyDescent="0.3">
      <c r="A248" s="78" t="s">
        <v>573</v>
      </c>
      <c r="B248" s="250"/>
      <c r="C248" s="110" t="s">
        <v>503</v>
      </c>
      <c r="D248" s="90" t="s">
        <v>428</v>
      </c>
      <c r="E248" s="120">
        <v>3.5000000000000003E-2</v>
      </c>
      <c r="F248" s="120">
        <v>3.5000000000000003E-2</v>
      </c>
      <c r="G248" s="250"/>
      <c r="H248" s="250"/>
      <c r="I248" s="143">
        <v>950</v>
      </c>
      <c r="J248" s="143">
        <v>950</v>
      </c>
      <c r="K248" s="74" t="s">
        <v>45</v>
      </c>
      <c r="L248" s="74" t="s">
        <v>45</v>
      </c>
      <c r="M248" s="81"/>
      <c r="N248" s="143">
        <v>950</v>
      </c>
      <c r="O248" s="74" t="s">
        <v>45</v>
      </c>
      <c r="P248" s="74" t="s">
        <v>45</v>
      </c>
      <c r="Q248" s="85">
        <v>0</v>
      </c>
      <c r="R248" s="85">
        <v>0</v>
      </c>
      <c r="S248" s="83" t="s">
        <v>45</v>
      </c>
      <c r="T248" s="83">
        <v>0</v>
      </c>
      <c r="U248" s="134">
        <v>6</v>
      </c>
      <c r="V248" s="134">
        <v>5.5</v>
      </c>
      <c r="W248" s="83">
        <v>0</v>
      </c>
      <c r="X248" s="83">
        <v>0</v>
      </c>
      <c r="Y248" s="259"/>
      <c r="Z248" s="259"/>
    </row>
    <row r="249" spans="1:26" ht="51.75" customHeight="1" outlineLevel="2" x14ac:dyDescent="0.3">
      <c r="A249" s="78" t="s">
        <v>574</v>
      </c>
      <c r="B249" s="250"/>
      <c r="C249" s="110" t="s">
        <v>504</v>
      </c>
      <c r="D249" s="90" t="s">
        <v>428</v>
      </c>
      <c r="E249" s="120">
        <v>0.125</v>
      </c>
      <c r="F249" s="120">
        <v>0.125</v>
      </c>
      <c r="G249" s="250"/>
      <c r="H249" s="250"/>
      <c r="I249" s="143">
        <v>3020</v>
      </c>
      <c r="J249" s="143">
        <v>3020</v>
      </c>
      <c r="K249" s="74" t="s">
        <v>45</v>
      </c>
      <c r="L249" s="74" t="s">
        <v>45</v>
      </c>
      <c r="M249" s="81"/>
      <c r="N249" s="143">
        <v>3020</v>
      </c>
      <c r="O249" s="74" t="s">
        <v>45</v>
      </c>
      <c r="P249" s="74" t="s">
        <v>45</v>
      </c>
      <c r="Q249" s="85">
        <v>0</v>
      </c>
      <c r="R249" s="85">
        <v>0</v>
      </c>
      <c r="S249" s="83" t="s">
        <v>45</v>
      </c>
      <c r="T249" s="83">
        <v>0</v>
      </c>
      <c r="U249" s="134">
        <v>6.5</v>
      </c>
      <c r="V249" s="134">
        <v>4.8</v>
      </c>
      <c r="W249" s="83">
        <v>0</v>
      </c>
      <c r="X249" s="83">
        <v>0</v>
      </c>
      <c r="Y249" s="259"/>
      <c r="Z249" s="259"/>
    </row>
    <row r="250" spans="1:26" ht="51.75" customHeight="1" outlineLevel="2" x14ac:dyDescent="0.3">
      <c r="A250" s="78" t="s">
        <v>575</v>
      </c>
      <c r="B250" s="250"/>
      <c r="C250" s="110" t="s">
        <v>505</v>
      </c>
      <c r="D250" s="90" t="s">
        <v>428</v>
      </c>
      <c r="E250" s="120">
        <v>0.24</v>
      </c>
      <c r="F250" s="120">
        <v>0.24</v>
      </c>
      <c r="G250" s="250"/>
      <c r="H250" s="250"/>
      <c r="I250" s="143">
        <v>3040</v>
      </c>
      <c r="J250" s="143">
        <v>3040</v>
      </c>
      <c r="K250" s="74" t="s">
        <v>45</v>
      </c>
      <c r="L250" s="74" t="s">
        <v>45</v>
      </c>
      <c r="M250" s="81"/>
      <c r="N250" s="143">
        <v>3040</v>
      </c>
      <c r="O250" s="74" t="s">
        <v>45</v>
      </c>
      <c r="P250" s="74" t="s">
        <v>45</v>
      </c>
      <c r="Q250" s="85">
        <v>0</v>
      </c>
      <c r="R250" s="85">
        <v>0</v>
      </c>
      <c r="S250" s="83" t="s">
        <v>45</v>
      </c>
      <c r="T250" s="83">
        <v>0</v>
      </c>
      <c r="U250" s="134">
        <v>6</v>
      </c>
      <c r="V250" s="134">
        <v>5.4</v>
      </c>
      <c r="W250" s="83">
        <v>0</v>
      </c>
      <c r="X250" s="83">
        <v>0</v>
      </c>
      <c r="Y250" s="259"/>
      <c r="Z250" s="259"/>
    </row>
    <row r="251" spans="1:26" ht="36" customHeight="1" outlineLevel="1" collapsed="1" x14ac:dyDescent="0.3">
      <c r="A251" s="126" t="s">
        <v>133</v>
      </c>
      <c r="B251" s="250"/>
      <c r="C251" s="104" t="s">
        <v>506</v>
      </c>
      <c r="D251" s="125" t="s">
        <v>20</v>
      </c>
      <c r="E251" s="87">
        <f>SUM(E252:E296)</f>
        <v>52.0167</v>
      </c>
      <c r="F251" s="87">
        <f>SUM(F252:F296)</f>
        <v>52.0167</v>
      </c>
      <c r="G251" s="250"/>
      <c r="H251" s="250"/>
      <c r="I251" s="76">
        <f>SUM(I252:I296)</f>
        <v>844747.54299999995</v>
      </c>
      <c r="J251" s="76">
        <f>SUM(J252:J296)</f>
        <v>844747.54299999995</v>
      </c>
      <c r="K251" s="74"/>
      <c r="L251" s="74"/>
      <c r="M251" s="81"/>
      <c r="N251" s="76">
        <f>SUM(N252:N296)</f>
        <v>844747.54299999995</v>
      </c>
      <c r="O251" s="74"/>
      <c r="P251" s="74"/>
      <c r="Q251" s="74"/>
      <c r="R251" s="74"/>
      <c r="S251" s="83"/>
      <c r="T251" s="83"/>
      <c r="U251" s="74"/>
      <c r="V251" s="74"/>
      <c r="W251" s="83"/>
      <c r="X251" s="83"/>
      <c r="Y251" s="259"/>
      <c r="Z251" s="259"/>
    </row>
    <row r="252" spans="1:26" ht="44.25" customHeight="1" outlineLevel="1" x14ac:dyDescent="0.3">
      <c r="A252" s="242" t="s">
        <v>134</v>
      </c>
      <c r="B252" s="250"/>
      <c r="C252" s="109" t="s">
        <v>507</v>
      </c>
      <c r="D252" s="117" t="s">
        <v>77</v>
      </c>
      <c r="E252" s="255">
        <v>1.92</v>
      </c>
      <c r="F252" s="255">
        <v>1.92</v>
      </c>
      <c r="G252" s="250"/>
      <c r="H252" s="250"/>
      <c r="I252" s="143">
        <v>27500</v>
      </c>
      <c r="J252" s="143">
        <v>27500</v>
      </c>
      <c r="K252" s="74" t="s">
        <v>45</v>
      </c>
      <c r="L252" s="74" t="s">
        <v>45</v>
      </c>
      <c r="M252" s="81"/>
      <c r="N252" s="143">
        <v>27500</v>
      </c>
      <c r="O252" s="74" t="s">
        <v>45</v>
      </c>
      <c r="P252" s="74" t="s">
        <v>45</v>
      </c>
      <c r="Q252" s="74">
        <v>17</v>
      </c>
      <c r="R252" s="74">
        <v>0</v>
      </c>
      <c r="S252" s="85">
        <v>96.5</v>
      </c>
      <c r="T252" s="134">
        <v>0</v>
      </c>
      <c r="U252" s="185">
        <v>6</v>
      </c>
      <c r="V252" s="185">
        <v>5.2</v>
      </c>
      <c r="W252" s="83">
        <v>0</v>
      </c>
      <c r="X252" s="83">
        <v>0</v>
      </c>
      <c r="Y252" s="259"/>
      <c r="Z252" s="259"/>
    </row>
    <row r="253" spans="1:26" ht="44.25" customHeight="1" outlineLevel="1" x14ac:dyDescent="0.3">
      <c r="A253" s="243"/>
      <c r="B253" s="250"/>
      <c r="C253" s="109" t="s">
        <v>508</v>
      </c>
      <c r="D253" s="117" t="s">
        <v>80</v>
      </c>
      <c r="E253" s="256"/>
      <c r="F253" s="256"/>
      <c r="G253" s="250"/>
      <c r="H253" s="250"/>
      <c r="I253" s="143">
        <v>799.9</v>
      </c>
      <c r="J253" s="143">
        <v>799.9</v>
      </c>
      <c r="K253" s="74" t="s">
        <v>45</v>
      </c>
      <c r="L253" s="74" t="s">
        <v>45</v>
      </c>
      <c r="M253" s="81"/>
      <c r="N253" s="143">
        <v>799.9</v>
      </c>
      <c r="O253" s="74" t="s">
        <v>45</v>
      </c>
      <c r="P253" s="74" t="s">
        <v>45</v>
      </c>
      <c r="Q253" s="74" t="s">
        <v>45</v>
      </c>
      <c r="R253" s="74" t="s">
        <v>45</v>
      </c>
      <c r="S253" s="74" t="s">
        <v>45</v>
      </c>
      <c r="T253" s="83" t="s">
        <v>45</v>
      </c>
      <c r="U253" s="74" t="s">
        <v>45</v>
      </c>
      <c r="V253" s="74" t="s">
        <v>45</v>
      </c>
      <c r="W253" s="83" t="s">
        <v>45</v>
      </c>
      <c r="X253" s="83" t="s">
        <v>45</v>
      </c>
      <c r="Y253" s="259"/>
      <c r="Z253" s="259"/>
    </row>
    <row r="254" spans="1:26" ht="44.25" customHeight="1" outlineLevel="1" x14ac:dyDescent="0.3">
      <c r="A254" s="244"/>
      <c r="B254" s="250"/>
      <c r="C254" s="109" t="s">
        <v>509</v>
      </c>
      <c r="D254" s="117" t="s">
        <v>81</v>
      </c>
      <c r="E254" s="257"/>
      <c r="F254" s="257"/>
      <c r="G254" s="250"/>
      <c r="H254" s="250"/>
      <c r="I254" s="143">
        <v>126.8</v>
      </c>
      <c r="J254" s="143">
        <v>126.8</v>
      </c>
      <c r="K254" s="74" t="s">
        <v>45</v>
      </c>
      <c r="L254" s="74" t="s">
        <v>45</v>
      </c>
      <c r="M254" s="81"/>
      <c r="N254" s="143">
        <v>126.8</v>
      </c>
      <c r="O254" s="74" t="s">
        <v>45</v>
      </c>
      <c r="P254" s="74" t="s">
        <v>45</v>
      </c>
      <c r="Q254" s="74" t="s">
        <v>45</v>
      </c>
      <c r="R254" s="74" t="s">
        <v>45</v>
      </c>
      <c r="S254" s="74" t="s">
        <v>45</v>
      </c>
      <c r="T254" s="83" t="s">
        <v>45</v>
      </c>
      <c r="U254" s="74" t="s">
        <v>45</v>
      </c>
      <c r="V254" s="74" t="s">
        <v>45</v>
      </c>
      <c r="W254" s="83" t="s">
        <v>45</v>
      </c>
      <c r="X254" s="83" t="s">
        <v>45</v>
      </c>
      <c r="Y254" s="259"/>
      <c r="Z254" s="259"/>
    </row>
    <row r="255" spans="1:26" ht="44.25" customHeight="1" outlineLevel="1" x14ac:dyDescent="0.3">
      <c r="A255" s="242" t="s">
        <v>135</v>
      </c>
      <c r="B255" s="250"/>
      <c r="C255" s="109" t="s">
        <v>510</v>
      </c>
      <c r="D255" s="117" t="s">
        <v>77</v>
      </c>
      <c r="E255" s="255">
        <v>2.57</v>
      </c>
      <c r="F255" s="255">
        <v>2.57</v>
      </c>
      <c r="G255" s="250"/>
      <c r="H255" s="250"/>
      <c r="I255" s="143">
        <v>26000</v>
      </c>
      <c r="J255" s="143">
        <v>26000</v>
      </c>
      <c r="K255" s="74" t="s">
        <v>45</v>
      </c>
      <c r="L255" s="74" t="s">
        <v>45</v>
      </c>
      <c r="M255" s="81"/>
      <c r="N255" s="143">
        <v>26000</v>
      </c>
      <c r="O255" s="74" t="s">
        <v>45</v>
      </c>
      <c r="P255" s="74" t="s">
        <v>45</v>
      </c>
      <c r="Q255" s="74">
        <v>194.84</v>
      </c>
      <c r="R255" s="74">
        <v>0</v>
      </c>
      <c r="S255" s="83">
        <v>100</v>
      </c>
      <c r="T255" s="83">
        <v>0</v>
      </c>
      <c r="U255" s="185">
        <v>5.5</v>
      </c>
      <c r="V255" s="185">
        <v>5</v>
      </c>
      <c r="W255" s="83">
        <v>0</v>
      </c>
      <c r="X255" s="83">
        <v>0</v>
      </c>
      <c r="Y255" s="259"/>
      <c r="Z255" s="259"/>
    </row>
    <row r="256" spans="1:26" ht="44.25" customHeight="1" outlineLevel="1" x14ac:dyDescent="0.3">
      <c r="A256" s="243"/>
      <c r="B256" s="250"/>
      <c r="C256" s="109" t="s">
        <v>511</v>
      </c>
      <c r="D256" s="117" t="s">
        <v>80</v>
      </c>
      <c r="E256" s="256"/>
      <c r="F256" s="256"/>
      <c r="G256" s="250"/>
      <c r="H256" s="250"/>
      <c r="I256" s="143">
        <v>842</v>
      </c>
      <c r="J256" s="143">
        <v>842</v>
      </c>
      <c r="K256" s="74" t="s">
        <v>45</v>
      </c>
      <c r="L256" s="74" t="s">
        <v>45</v>
      </c>
      <c r="M256" s="81"/>
      <c r="N256" s="143">
        <v>842</v>
      </c>
      <c r="O256" s="74" t="s">
        <v>45</v>
      </c>
      <c r="P256" s="74" t="s">
        <v>45</v>
      </c>
      <c r="Q256" s="74" t="s">
        <v>45</v>
      </c>
      <c r="R256" s="74"/>
      <c r="S256" s="83" t="s">
        <v>45</v>
      </c>
      <c r="T256" s="83" t="s">
        <v>45</v>
      </c>
      <c r="U256" s="185"/>
      <c r="V256" s="185"/>
      <c r="W256" s="83" t="s">
        <v>45</v>
      </c>
      <c r="X256" s="83" t="s">
        <v>45</v>
      </c>
      <c r="Y256" s="259"/>
      <c r="Z256" s="259"/>
    </row>
    <row r="257" spans="1:26" ht="44.25" customHeight="1" outlineLevel="1" x14ac:dyDescent="0.3">
      <c r="A257" s="244"/>
      <c r="B257" s="250"/>
      <c r="C257" s="109" t="s">
        <v>512</v>
      </c>
      <c r="D257" s="117" t="s">
        <v>81</v>
      </c>
      <c r="E257" s="257"/>
      <c r="F257" s="257"/>
      <c r="G257" s="250"/>
      <c r="H257" s="250"/>
      <c r="I257" s="143">
        <v>291</v>
      </c>
      <c r="J257" s="143">
        <v>291</v>
      </c>
      <c r="K257" s="74" t="s">
        <v>45</v>
      </c>
      <c r="L257" s="74" t="s">
        <v>45</v>
      </c>
      <c r="M257" s="81"/>
      <c r="N257" s="143">
        <v>291</v>
      </c>
      <c r="O257" s="74" t="s">
        <v>45</v>
      </c>
      <c r="P257" s="74" t="s">
        <v>45</v>
      </c>
      <c r="Q257" s="74" t="s">
        <v>45</v>
      </c>
      <c r="R257" s="74"/>
      <c r="S257" s="83" t="s">
        <v>45</v>
      </c>
      <c r="T257" s="83" t="s">
        <v>45</v>
      </c>
      <c r="U257" s="185"/>
      <c r="V257" s="185"/>
      <c r="W257" s="83" t="s">
        <v>45</v>
      </c>
      <c r="X257" s="83" t="s">
        <v>45</v>
      </c>
      <c r="Y257" s="259"/>
      <c r="Z257" s="259"/>
    </row>
    <row r="258" spans="1:26" ht="44.25" customHeight="1" outlineLevel="1" x14ac:dyDescent="0.3">
      <c r="A258" s="242" t="s">
        <v>576</v>
      </c>
      <c r="B258" s="250"/>
      <c r="C258" s="109" t="s">
        <v>513</v>
      </c>
      <c r="D258" s="117" t="s">
        <v>77</v>
      </c>
      <c r="E258" s="255">
        <v>3.1179999999999999</v>
      </c>
      <c r="F258" s="255">
        <v>3.1179999999999999</v>
      </c>
      <c r="G258" s="250"/>
      <c r="H258" s="250"/>
      <c r="I258" s="143">
        <v>46450</v>
      </c>
      <c r="J258" s="143">
        <v>46450</v>
      </c>
      <c r="K258" s="74" t="s">
        <v>45</v>
      </c>
      <c r="L258" s="74" t="s">
        <v>45</v>
      </c>
      <c r="M258" s="81"/>
      <c r="N258" s="143">
        <v>46450</v>
      </c>
      <c r="O258" s="74" t="s">
        <v>45</v>
      </c>
      <c r="P258" s="74" t="s">
        <v>45</v>
      </c>
      <c r="Q258" s="74">
        <v>206</v>
      </c>
      <c r="R258" s="74">
        <v>0</v>
      </c>
      <c r="S258" s="83">
        <v>90</v>
      </c>
      <c r="T258" s="83">
        <v>0</v>
      </c>
      <c r="U258" s="185">
        <v>5.8</v>
      </c>
      <c r="V258" s="185">
        <v>5.4</v>
      </c>
      <c r="W258" s="83">
        <v>0</v>
      </c>
      <c r="X258" s="83">
        <v>0</v>
      </c>
      <c r="Y258" s="259"/>
      <c r="Z258" s="259"/>
    </row>
    <row r="259" spans="1:26" ht="44.25" customHeight="1" outlineLevel="1" x14ac:dyDescent="0.3">
      <c r="A259" s="243"/>
      <c r="B259" s="250"/>
      <c r="C259" s="109" t="s">
        <v>514</v>
      </c>
      <c r="D259" s="117" t="s">
        <v>80</v>
      </c>
      <c r="E259" s="256"/>
      <c r="F259" s="256"/>
      <c r="G259" s="250"/>
      <c r="H259" s="250"/>
      <c r="I259" s="143">
        <v>1505</v>
      </c>
      <c r="J259" s="143">
        <v>1505</v>
      </c>
      <c r="K259" s="74" t="s">
        <v>45</v>
      </c>
      <c r="L259" s="74" t="s">
        <v>45</v>
      </c>
      <c r="M259" s="81"/>
      <c r="N259" s="143">
        <v>1505</v>
      </c>
      <c r="O259" s="74" t="s">
        <v>45</v>
      </c>
      <c r="P259" s="74" t="s">
        <v>45</v>
      </c>
      <c r="Q259" s="74" t="s">
        <v>45</v>
      </c>
      <c r="R259" s="74" t="s">
        <v>45</v>
      </c>
      <c r="S259" s="74" t="s">
        <v>45</v>
      </c>
      <c r="T259" s="83" t="s">
        <v>45</v>
      </c>
      <c r="U259" s="74" t="s">
        <v>45</v>
      </c>
      <c r="V259" s="74" t="s">
        <v>45</v>
      </c>
      <c r="W259" s="83" t="s">
        <v>45</v>
      </c>
      <c r="X259" s="83" t="s">
        <v>45</v>
      </c>
      <c r="Y259" s="259"/>
      <c r="Z259" s="259"/>
    </row>
    <row r="260" spans="1:26" ht="44.25" customHeight="1" outlineLevel="1" x14ac:dyDescent="0.3">
      <c r="A260" s="244"/>
      <c r="B260" s="250"/>
      <c r="C260" s="109" t="s">
        <v>515</v>
      </c>
      <c r="D260" s="117" t="s">
        <v>81</v>
      </c>
      <c r="E260" s="257"/>
      <c r="F260" s="257"/>
      <c r="G260" s="250"/>
      <c r="H260" s="250"/>
      <c r="I260" s="143">
        <v>520</v>
      </c>
      <c r="J260" s="143">
        <v>520</v>
      </c>
      <c r="K260" s="74" t="s">
        <v>45</v>
      </c>
      <c r="L260" s="74" t="s">
        <v>45</v>
      </c>
      <c r="M260" s="81"/>
      <c r="N260" s="143">
        <v>520</v>
      </c>
      <c r="O260" s="74" t="s">
        <v>45</v>
      </c>
      <c r="P260" s="74" t="s">
        <v>45</v>
      </c>
      <c r="Q260" s="74" t="s">
        <v>45</v>
      </c>
      <c r="R260" s="74" t="s">
        <v>45</v>
      </c>
      <c r="S260" s="74" t="s">
        <v>45</v>
      </c>
      <c r="T260" s="83" t="s">
        <v>45</v>
      </c>
      <c r="U260" s="74" t="s">
        <v>45</v>
      </c>
      <c r="V260" s="74" t="s">
        <v>45</v>
      </c>
      <c r="W260" s="83" t="s">
        <v>45</v>
      </c>
      <c r="X260" s="83" t="s">
        <v>45</v>
      </c>
      <c r="Y260" s="259"/>
      <c r="Z260" s="259"/>
    </row>
    <row r="261" spans="1:26" ht="44.25" customHeight="1" outlineLevel="1" x14ac:dyDescent="0.3">
      <c r="A261" s="242" t="s">
        <v>577</v>
      </c>
      <c r="B261" s="250"/>
      <c r="C261" s="109" t="s">
        <v>516</v>
      </c>
      <c r="D261" s="117" t="s">
        <v>77</v>
      </c>
      <c r="E261" s="255">
        <v>3.4359999999999999</v>
      </c>
      <c r="F261" s="255">
        <v>3.4359999999999999</v>
      </c>
      <c r="G261" s="250"/>
      <c r="H261" s="250"/>
      <c r="I261" s="143">
        <v>34900</v>
      </c>
      <c r="J261" s="143">
        <v>34900</v>
      </c>
      <c r="K261" s="74" t="s">
        <v>45</v>
      </c>
      <c r="L261" s="74" t="s">
        <v>45</v>
      </c>
      <c r="M261" s="81"/>
      <c r="N261" s="143">
        <v>34900</v>
      </c>
      <c r="O261" s="74" t="s">
        <v>45</v>
      </c>
      <c r="P261" s="74" t="s">
        <v>45</v>
      </c>
      <c r="Q261" s="74">
        <v>39</v>
      </c>
      <c r="R261" s="74">
        <v>0</v>
      </c>
      <c r="S261" s="83">
        <v>100</v>
      </c>
      <c r="T261" s="83">
        <v>0</v>
      </c>
      <c r="U261" s="185">
        <v>6</v>
      </c>
      <c r="V261" s="185">
        <v>5.5</v>
      </c>
      <c r="W261" s="83">
        <v>0</v>
      </c>
      <c r="X261" s="83">
        <v>0</v>
      </c>
      <c r="Y261" s="259"/>
      <c r="Z261" s="259"/>
    </row>
    <row r="262" spans="1:26" ht="44.25" customHeight="1" outlineLevel="1" x14ac:dyDescent="0.3">
      <c r="A262" s="243"/>
      <c r="B262" s="250"/>
      <c r="C262" s="109" t="s">
        <v>517</v>
      </c>
      <c r="D262" s="117" t="s">
        <v>80</v>
      </c>
      <c r="E262" s="256"/>
      <c r="F262" s="256"/>
      <c r="G262" s="250"/>
      <c r="H262" s="250"/>
      <c r="I262" s="143">
        <v>1131</v>
      </c>
      <c r="J262" s="143">
        <v>1131</v>
      </c>
      <c r="K262" s="74" t="s">
        <v>45</v>
      </c>
      <c r="L262" s="74" t="s">
        <v>45</v>
      </c>
      <c r="M262" s="81"/>
      <c r="N262" s="143">
        <v>1131</v>
      </c>
      <c r="O262" s="74" t="s">
        <v>45</v>
      </c>
      <c r="P262" s="74" t="s">
        <v>45</v>
      </c>
      <c r="Q262" s="74" t="s">
        <v>45</v>
      </c>
      <c r="R262" s="74" t="s">
        <v>45</v>
      </c>
      <c r="S262" s="74" t="s">
        <v>45</v>
      </c>
      <c r="T262" s="83" t="s">
        <v>45</v>
      </c>
      <c r="U262" s="74" t="s">
        <v>45</v>
      </c>
      <c r="V262" s="74" t="s">
        <v>45</v>
      </c>
      <c r="W262" s="83" t="s">
        <v>45</v>
      </c>
      <c r="X262" s="83" t="s">
        <v>45</v>
      </c>
      <c r="Y262" s="259"/>
      <c r="Z262" s="259"/>
    </row>
    <row r="263" spans="1:26" ht="44.25" customHeight="1" outlineLevel="1" x14ac:dyDescent="0.3">
      <c r="A263" s="244"/>
      <c r="B263" s="250"/>
      <c r="C263" s="109" t="s">
        <v>518</v>
      </c>
      <c r="D263" s="117" t="s">
        <v>81</v>
      </c>
      <c r="E263" s="257"/>
      <c r="F263" s="257"/>
      <c r="G263" s="250"/>
      <c r="H263" s="250"/>
      <c r="I263" s="143">
        <v>391</v>
      </c>
      <c r="J263" s="143">
        <v>391</v>
      </c>
      <c r="K263" s="74" t="s">
        <v>45</v>
      </c>
      <c r="L263" s="74" t="s">
        <v>45</v>
      </c>
      <c r="M263" s="81"/>
      <c r="N263" s="143">
        <v>391</v>
      </c>
      <c r="O263" s="74" t="s">
        <v>45</v>
      </c>
      <c r="P263" s="74" t="s">
        <v>45</v>
      </c>
      <c r="Q263" s="74" t="s">
        <v>45</v>
      </c>
      <c r="R263" s="74" t="s">
        <v>45</v>
      </c>
      <c r="S263" s="74" t="s">
        <v>45</v>
      </c>
      <c r="T263" s="83" t="s">
        <v>45</v>
      </c>
      <c r="U263" s="74" t="s">
        <v>45</v>
      </c>
      <c r="V263" s="74" t="s">
        <v>45</v>
      </c>
      <c r="W263" s="83" t="s">
        <v>45</v>
      </c>
      <c r="X263" s="83" t="s">
        <v>45</v>
      </c>
      <c r="Y263" s="259"/>
      <c r="Z263" s="259"/>
    </row>
    <row r="264" spans="1:26" ht="44.25" customHeight="1" outlineLevel="1" x14ac:dyDescent="0.3">
      <c r="A264" s="242" t="s">
        <v>578</v>
      </c>
      <c r="B264" s="250"/>
      <c r="C264" s="109" t="s">
        <v>519</v>
      </c>
      <c r="D264" s="117" t="s">
        <v>77</v>
      </c>
      <c r="E264" s="255">
        <v>4.1150000000000002</v>
      </c>
      <c r="F264" s="255">
        <v>4.1150000000000002</v>
      </c>
      <c r="G264" s="250"/>
      <c r="H264" s="250"/>
      <c r="I264" s="143">
        <v>83590</v>
      </c>
      <c r="J264" s="143">
        <v>83590</v>
      </c>
      <c r="K264" s="74" t="s">
        <v>45</v>
      </c>
      <c r="L264" s="74" t="s">
        <v>45</v>
      </c>
      <c r="M264" s="81"/>
      <c r="N264" s="143">
        <v>83590</v>
      </c>
      <c r="O264" s="74" t="s">
        <v>45</v>
      </c>
      <c r="P264" s="74" t="s">
        <v>45</v>
      </c>
      <c r="Q264" s="74">
        <v>266</v>
      </c>
      <c r="R264" s="74">
        <v>0</v>
      </c>
      <c r="S264" s="83">
        <v>100</v>
      </c>
      <c r="T264" s="83">
        <v>0</v>
      </c>
      <c r="U264" s="185">
        <v>5.8</v>
      </c>
      <c r="V264" s="185">
        <v>5.0999999999999996</v>
      </c>
      <c r="W264" s="83">
        <v>0</v>
      </c>
      <c r="X264" s="83">
        <v>0</v>
      </c>
      <c r="Y264" s="259"/>
      <c r="Z264" s="259"/>
    </row>
    <row r="265" spans="1:26" ht="44.25" customHeight="1" outlineLevel="1" x14ac:dyDescent="0.3">
      <c r="A265" s="243"/>
      <c r="B265" s="250"/>
      <c r="C265" s="109" t="s">
        <v>520</v>
      </c>
      <c r="D265" s="117" t="s">
        <v>80</v>
      </c>
      <c r="E265" s="256"/>
      <c r="F265" s="256"/>
      <c r="G265" s="250"/>
      <c r="H265" s="250"/>
      <c r="I265" s="143">
        <v>2117</v>
      </c>
      <c r="J265" s="143">
        <v>2117</v>
      </c>
      <c r="K265" s="74" t="s">
        <v>45</v>
      </c>
      <c r="L265" s="74" t="s">
        <v>45</v>
      </c>
      <c r="M265" s="81"/>
      <c r="N265" s="143">
        <v>2117</v>
      </c>
      <c r="O265" s="74" t="s">
        <v>45</v>
      </c>
      <c r="P265" s="74" t="s">
        <v>45</v>
      </c>
      <c r="Q265" s="74" t="s">
        <v>45</v>
      </c>
      <c r="R265" s="74" t="s">
        <v>45</v>
      </c>
      <c r="S265" s="74" t="s">
        <v>45</v>
      </c>
      <c r="T265" s="83" t="s">
        <v>45</v>
      </c>
      <c r="U265" s="74" t="s">
        <v>45</v>
      </c>
      <c r="V265" s="74" t="s">
        <v>45</v>
      </c>
      <c r="W265" s="83" t="s">
        <v>45</v>
      </c>
      <c r="X265" s="83" t="s">
        <v>45</v>
      </c>
      <c r="Y265" s="259"/>
      <c r="Z265" s="259"/>
    </row>
    <row r="266" spans="1:26" ht="44.25" customHeight="1" outlineLevel="1" x14ac:dyDescent="0.3">
      <c r="A266" s="244"/>
      <c r="B266" s="250"/>
      <c r="C266" s="109" t="s">
        <v>521</v>
      </c>
      <c r="D266" s="117" t="s">
        <v>81</v>
      </c>
      <c r="E266" s="257"/>
      <c r="F266" s="257"/>
      <c r="G266" s="250"/>
      <c r="H266" s="250"/>
      <c r="I266" s="143">
        <v>356</v>
      </c>
      <c r="J266" s="143">
        <v>356</v>
      </c>
      <c r="K266" s="74" t="s">
        <v>45</v>
      </c>
      <c r="L266" s="74" t="s">
        <v>45</v>
      </c>
      <c r="M266" s="81"/>
      <c r="N266" s="143">
        <v>356</v>
      </c>
      <c r="O266" s="74" t="s">
        <v>45</v>
      </c>
      <c r="P266" s="74" t="s">
        <v>45</v>
      </c>
      <c r="Q266" s="74" t="s">
        <v>45</v>
      </c>
      <c r="R266" s="74" t="s">
        <v>45</v>
      </c>
      <c r="S266" s="74" t="s">
        <v>45</v>
      </c>
      <c r="T266" s="83" t="s">
        <v>45</v>
      </c>
      <c r="U266" s="74" t="s">
        <v>45</v>
      </c>
      <c r="V266" s="74" t="s">
        <v>45</v>
      </c>
      <c r="W266" s="83" t="s">
        <v>45</v>
      </c>
      <c r="X266" s="83" t="s">
        <v>45</v>
      </c>
      <c r="Y266" s="259"/>
      <c r="Z266" s="259"/>
    </row>
    <row r="267" spans="1:26" ht="44.25" customHeight="1" outlineLevel="1" x14ac:dyDescent="0.3">
      <c r="A267" s="242" t="s">
        <v>579</v>
      </c>
      <c r="B267" s="250"/>
      <c r="C267" s="109" t="s">
        <v>522</v>
      </c>
      <c r="D267" s="117" t="s">
        <v>77</v>
      </c>
      <c r="E267" s="255">
        <v>3.8679999999999999</v>
      </c>
      <c r="F267" s="255">
        <v>3.8679999999999999</v>
      </c>
      <c r="G267" s="250"/>
      <c r="H267" s="250"/>
      <c r="I267" s="143">
        <v>110470</v>
      </c>
      <c r="J267" s="143">
        <v>110470</v>
      </c>
      <c r="K267" s="74" t="s">
        <v>45</v>
      </c>
      <c r="L267" s="74" t="s">
        <v>45</v>
      </c>
      <c r="M267" s="81"/>
      <c r="N267" s="143">
        <v>110470</v>
      </c>
      <c r="O267" s="74" t="s">
        <v>45</v>
      </c>
      <c r="P267" s="74" t="s">
        <v>45</v>
      </c>
      <c r="Q267" s="74">
        <v>536</v>
      </c>
      <c r="R267" s="74">
        <v>0</v>
      </c>
      <c r="S267" s="83">
        <v>100</v>
      </c>
      <c r="T267" s="83">
        <v>0</v>
      </c>
      <c r="U267" s="185">
        <v>6</v>
      </c>
      <c r="V267" s="185">
        <v>5.2</v>
      </c>
      <c r="W267" s="83">
        <v>0</v>
      </c>
      <c r="X267" s="83">
        <v>0</v>
      </c>
      <c r="Y267" s="259"/>
      <c r="Z267" s="259"/>
    </row>
    <row r="268" spans="1:26" ht="44.25" customHeight="1" outlineLevel="1" x14ac:dyDescent="0.3">
      <c r="A268" s="243"/>
      <c r="B268" s="250"/>
      <c r="C268" s="109" t="s">
        <v>523</v>
      </c>
      <c r="D268" s="117" t="s">
        <v>80</v>
      </c>
      <c r="E268" s="256"/>
      <c r="F268" s="256"/>
      <c r="G268" s="250"/>
      <c r="H268" s="250"/>
      <c r="I268" s="143">
        <v>2777</v>
      </c>
      <c r="J268" s="143">
        <v>2777</v>
      </c>
      <c r="K268" s="74" t="s">
        <v>45</v>
      </c>
      <c r="L268" s="74" t="s">
        <v>45</v>
      </c>
      <c r="M268" s="81"/>
      <c r="N268" s="143">
        <v>2777</v>
      </c>
      <c r="O268" s="74" t="s">
        <v>45</v>
      </c>
      <c r="P268" s="74" t="s">
        <v>45</v>
      </c>
      <c r="Q268" s="74" t="s">
        <v>45</v>
      </c>
      <c r="R268" s="74" t="s">
        <v>45</v>
      </c>
      <c r="S268" s="74" t="s">
        <v>45</v>
      </c>
      <c r="T268" s="83" t="s">
        <v>45</v>
      </c>
      <c r="U268" s="74" t="s">
        <v>45</v>
      </c>
      <c r="V268" s="74" t="s">
        <v>45</v>
      </c>
      <c r="W268" s="83" t="s">
        <v>45</v>
      </c>
      <c r="X268" s="83" t="s">
        <v>45</v>
      </c>
      <c r="Y268" s="259"/>
      <c r="Z268" s="259"/>
    </row>
    <row r="269" spans="1:26" ht="44.25" customHeight="1" outlineLevel="1" x14ac:dyDescent="0.3">
      <c r="A269" s="244"/>
      <c r="B269" s="250"/>
      <c r="C269" s="109" t="s">
        <v>524</v>
      </c>
      <c r="D269" s="117" t="s">
        <v>81</v>
      </c>
      <c r="E269" s="257"/>
      <c r="F269" s="257"/>
      <c r="G269" s="250"/>
      <c r="H269" s="250"/>
      <c r="I269" s="143">
        <v>471</v>
      </c>
      <c r="J269" s="143">
        <v>471</v>
      </c>
      <c r="K269" s="74" t="s">
        <v>45</v>
      </c>
      <c r="L269" s="74" t="s">
        <v>45</v>
      </c>
      <c r="M269" s="81"/>
      <c r="N269" s="143">
        <v>471</v>
      </c>
      <c r="O269" s="74" t="s">
        <v>45</v>
      </c>
      <c r="P269" s="74" t="s">
        <v>45</v>
      </c>
      <c r="Q269" s="74" t="s">
        <v>45</v>
      </c>
      <c r="R269" s="74" t="s">
        <v>45</v>
      </c>
      <c r="S269" s="74" t="s">
        <v>45</v>
      </c>
      <c r="T269" s="83" t="s">
        <v>45</v>
      </c>
      <c r="U269" s="74" t="s">
        <v>45</v>
      </c>
      <c r="V269" s="74" t="s">
        <v>45</v>
      </c>
      <c r="W269" s="83" t="s">
        <v>45</v>
      </c>
      <c r="X269" s="83" t="s">
        <v>45</v>
      </c>
      <c r="Y269" s="259"/>
      <c r="Z269" s="259"/>
    </row>
    <row r="270" spans="1:26" ht="44.25" customHeight="1" outlineLevel="1" x14ac:dyDescent="0.3">
      <c r="A270" s="242" t="s">
        <v>580</v>
      </c>
      <c r="B270" s="250"/>
      <c r="C270" s="109" t="s">
        <v>525</v>
      </c>
      <c r="D270" s="117" t="s">
        <v>77</v>
      </c>
      <c r="E270" s="255">
        <v>1.9850000000000001</v>
      </c>
      <c r="F270" s="255">
        <v>1.9850000000000001</v>
      </c>
      <c r="G270" s="250"/>
      <c r="H270" s="250"/>
      <c r="I270" s="143">
        <v>44620</v>
      </c>
      <c r="J270" s="143">
        <v>44620</v>
      </c>
      <c r="K270" s="74" t="s">
        <v>45</v>
      </c>
      <c r="L270" s="74" t="s">
        <v>45</v>
      </c>
      <c r="M270" s="81"/>
      <c r="N270" s="143">
        <v>44620</v>
      </c>
      <c r="O270" s="74" t="s">
        <v>45</v>
      </c>
      <c r="P270" s="74" t="s">
        <v>45</v>
      </c>
      <c r="Q270" s="74">
        <v>99</v>
      </c>
      <c r="R270" s="74">
        <v>0</v>
      </c>
      <c r="S270" s="83">
        <v>80</v>
      </c>
      <c r="T270" s="83">
        <v>0</v>
      </c>
      <c r="U270" s="185">
        <v>6.4</v>
      </c>
      <c r="V270" s="185">
        <v>5.8</v>
      </c>
      <c r="W270" s="83">
        <v>0</v>
      </c>
      <c r="X270" s="83">
        <v>0</v>
      </c>
      <c r="Y270" s="259"/>
      <c r="Z270" s="259"/>
    </row>
    <row r="271" spans="1:26" ht="44.25" customHeight="1" outlineLevel="1" x14ac:dyDescent="0.3">
      <c r="A271" s="243"/>
      <c r="B271" s="250"/>
      <c r="C271" s="109" t="s">
        <v>526</v>
      </c>
      <c r="D271" s="117" t="s">
        <v>80</v>
      </c>
      <c r="E271" s="256"/>
      <c r="F271" s="256"/>
      <c r="G271" s="250"/>
      <c r="H271" s="250"/>
      <c r="I271" s="143">
        <v>854</v>
      </c>
      <c r="J271" s="143">
        <v>854</v>
      </c>
      <c r="K271" s="74" t="s">
        <v>45</v>
      </c>
      <c r="L271" s="74" t="s">
        <v>45</v>
      </c>
      <c r="M271" s="81"/>
      <c r="N271" s="143">
        <v>854</v>
      </c>
      <c r="O271" s="74" t="s">
        <v>45</v>
      </c>
      <c r="P271" s="74" t="s">
        <v>45</v>
      </c>
      <c r="Q271" s="74" t="s">
        <v>45</v>
      </c>
      <c r="R271" s="74" t="s">
        <v>45</v>
      </c>
      <c r="S271" s="74" t="s">
        <v>45</v>
      </c>
      <c r="T271" s="83" t="s">
        <v>45</v>
      </c>
      <c r="U271" s="74" t="s">
        <v>45</v>
      </c>
      <c r="V271" s="74" t="s">
        <v>45</v>
      </c>
      <c r="W271" s="83" t="s">
        <v>45</v>
      </c>
      <c r="X271" s="83" t="s">
        <v>45</v>
      </c>
      <c r="Y271" s="259"/>
      <c r="Z271" s="259"/>
    </row>
    <row r="272" spans="1:26" ht="44.25" customHeight="1" outlineLevel="1" x14ac:dyDescent="0.3">
      <c r="A272" s="244"/>
      <c r="B272" s="250"/>
      <c r="C272" s="109" t="s">
        <v>527</v>
      </c>
      <c r="D272" s="117" t="s">
        <v>81</v>
      </c>
      <c r="E272" s="257"/>
      <c r="F272" s="257"/>
      <c r="G272" s="250"/>
      <c r="H272" s="250"/>
      <c r="I272" s="143">
        <v>190</v>
      </c>
      <c r="J272" s="143">
        <v>190</v>
      </c>
      <c r="K272" s="74" t="s">
        <v>45</v>
      </c>
      <c r="L272" s="74" t="s">
        <v>45</v>
      </c>
      <c r="M272" s="81"/>
      <c r="N272" s="143">
        <v>190</v>
      </c>
      <c r="O272" s="74" t="s">
        <v>45</v>
      </c>
      <c r="P272" s="74" t="s">
        <v>45</v>
      </c>
      <c r="Q272" s="74" t="s">
        <v>45</v>
      </c>
      <c r="R272" s="74" t="s">
        <v>45</v>
      </c>
      <c r="S272" s="74" t="s">
        <v>45</v>
      </c>
      <c r="T272" s="83" t="s">
        <v>45</v>
      </c>
      <c r="U272" s="74" t="s">
        <v>45</v>
      </c>
      <c r="V272" s="74" t="s">
        <v>45</v>
      </c>
      <c r="W272" s="83" t="s">
        <v>45</v>
      </c>
      <c r="X272" s="83" t="s">
        <v>45</v>
      </c>
      <c r="Y272" s="259"/>
      <c r="Z272" s="259"/>
    </row>
    <row r="273" spans="1:26" ht="44.25" customHeight="1" outlineLevel="1" x14ac:dyDescent="0.3">
      <c r="A273" s="242" t="s">
        <v>581</v>
      </c>
      <c r="B273" s="250"/>
      <c r="C273" s="109" t="s">
        <v>528</v>
      </c>
      <c r="D273" s="117" t="s">
        <v>77</v>
      </c>
      <c r="E273" s="255">
        <v>3.23</v>
      </c>
      <c r="F273" s="255">
        <v>3.23</v>
      </c>
      <c r="G273" s="250"/>
      <c r="H273" s="250"/>
      <c r="I273" s="143">
        <v>72050</v>
      </c>
      <c r="J273" s="143">
        <v>72050</v>
      </c>
      <c r="K273" s="74" t="s">
        <v>45</v>
      </c>
      <c r="L273" s="74" t="s">
        <v>45</v>
      </c>
      <c r="M273" s="81"/>
      <c r="N273" s="143">
        <v>72050</v>
      </c>
      <c r="O273" s="74" t="s">
        <v>45</v>
      </c>
      <c r="P273" s="74" t="s">
        <v>45</v>
      </c>
      <c r="Q273" s="74">
        <v>103</v>
      </c>
      <c r="R273" s="74">
        <v>0</v>
      </c>
      <c r="S273" s="83">
        <v>100</v>
      </c>
      <c r="T273" s="83">
        <v>0</v>
      </c>
      <c r="U273" s="185">
        <v>5.8</v>
      </c>
      <c r="V273" s="185">
        <v>5.0999999999999996</v>
      </c>
      <c r="W273" s="83">
        <v>0</v>
      </c>
      <c r="X273" s="83">
        <v>0</v>
      </c>
      <c r="Y273" s="259"/>
      <c r="Z273" s="259"/>
    </row>
    <row r="274" spans="1:26" ht="44.25" customHeight="1" outlineLevel="1" x14ac:dyDescent="0.3">
      <c r="A274" s="243"/>
      <c r="B274" s="250"/>
      <c r="C274" s="109" t="s">
        <v>529</v>
      </c>
      <c r="D274" s="117" t="s">
        <v>80</v>
      </c>
      <c r="E274" s="256"/>
      <c r="F274" s="256"/>
      <c r="G274" s="250"/>
      <c r="H274" s="250"/>
      <c r="I274" s="143">
        <v>2334</v>
      </c>
      <c r="J274" s="143">
        <v>2334</v>
      </c>
      <c r="K274" s="74" t="s">
        <v>45</v>
      </c>
      <c r="L274" s="74" t="s">
        <v>45</v>
      </c>
      <c r="M274" s="81"/>
      <c r="N274" s="143">
        <v>2334</v>
      </c>
      <c r="O274" s="74" t="s">
        <v>45</v>
      </c>
      <c r="P274" s="74" t="s">
        <v>45</v>
      </c>
      <c r="Q274" s="74" t="s">
        <v>45</v>
      </c>
      <c r="R274" s="74" t="s">
        <v>45</v>
      </c>
      <c r="S274" s="74" t="s">
        <v>45</v>
      </c>
      <c r="T274" s="83" t="s">
        <v>45</v>
      </c>
      <c r="U274" s="74" t="s">
        <v>45</v>
      </c>
      <c r="V274" s="74" t="s">
        <v>45</v>
      </c>
      <c r="W274" s="83" t="s">
        <v>45</v>
      </c>
      <c r="X274" s="83" t="s">
        <v>45</v>
      </c>
      <c r="Y274" s="259"/>
      <c r="Z274" s="259"/>
    </row>
    <row r="275" spans="1:26" ht="44.25" customHeight="1" outlineLevel="1" x14ac:dyDescent="0.3">
      <c r="A275" s="244"/>
      <c r="B275" s="250"/>
      <c r="C275" s="109" t="s">
        <v>530</v>
      </c>
      <c r="D275" s="117" t="s">
        <v>81</v>
      </c>
      <c r="E275" s="257"/>
      <c r="F275" s="257"/>
      <c r="G275" s="250"/>
      <c r="H275" s="250"/>
      <c r="I275" s="143">
        <v>807</v>
      </c>
      <c r="J275" s="143">
        <v>807</v>
      </c>
      <c r="K275" s="74" t="s">
        <v>45</v>
      </c>
      <c r="L275" s="74" t="s">
        <v>45</v>
      </c>
      <c r="M275" s="81"/>
      <c r="N275" s="143">
        <v>807</v>
      </c>
      <c r="O275" s="74" t="s">
        <v>45</v>
      </c>
      <c r="P275" s="74" t="s">
        <v>45</v>
      </c>
      <c r="Q275" s="74" t="s">
        <v>45</v>
      </c>
      <c r="R275" s="74" t="s">
        <v>45</v>
      </c>
      <c r="S275" s="74" t="s">
        <v>45</v>
      </c>
      <c r="T275" s="83" t="s">
        <v>45</v>
      </c>
      <c r="U275" s="74" t="s">
        <v>45</v>
      </c>
      <c r="V275" s="74" t="s">
        <v>45</v>
      </c>
      <c r="W275" s="83" t="s">
        <v>45</v>
      </c>
      <c r="X275" s="83" t="s">
        <v>45</v>
      </c>
      <c r="Y275" s="259"/>
      <c r="Z275" s="259"/>
    </row>
    <row r="276" spans="1:26" ht="44.25" customHeight="1" outlineLevel="1" x14ac:dyDescent="0.3">
      <c r="A276" s="242" t="s">
        <v>582</v>
      </c>
      <c r="B276" s="250"/>
      <c r="C276" s="109" t="s">
        <v>531</v>
      </c>
      <c r="D276" s="117" t="s">
        <v>77</v>
      </c>
      <c r="E276" s="255">
        <v>1.3712</v>
      </c>
      <c r="F276" s="255">
        <v>1.3712</v>
      </c>
      <c r="G276" s="250"/>
      <c r="H276" s="250"/>
      <c r="I276" s="143">
        <v>22322.789000000001</v>
      </c>
      <c r="J276" s="143">
        <v>22322.789000000001</v>
      </c>
      <c r="K276" s="74" t="s">
        <v>45</v>
      </c>
      <c r="L276" s="74" t="s">
        <v>45</v>
      </c>
      <c r="M276" s="81"/>
      <c r="N276" s="143">
        <v>22322.789000000001</v>
      </c>
      <c r="O276" s="74" t="s">
        <v>45</v>
      </c>
      <c r="P276" s="74" t="s">
        <v>45</v>
      </c>
      <c r="Q276" s="74">
        <v>0</v>
      </c>
      <c r="R276" s="74">
        <v>0</v>
      </c>
      <c r="S276" s="83">
        <v>100</v>
      </c>
      <c r="T276" s="83">
        <v>0</v>
      </c>
      <c r="U276" s="185">
        <v>5.5</v>
      </c>
      <c r="V276" s="185">
        <v>4.9000000000000004</v>
      </c>
      <c r="W276" s="83">
        <v>0</v>
      </c>
      <c r="X276" s="83">
        <v>0</v>
      </c>
      <c r="Y276" s="259"/>
      <c r="Z276" s="259"/>
    </row>
    <row r="277" spans="1:26" ht="44.25" customHeight="1" outlineLevel="1" x14ac:dyDescent="0.3">
      <c r="A277" s="243"/>
      <c r="B277" s="250"/>
      <c r="C277" s="109" t="s">
        <v>532</v>
      </c>
      <c r="D277" s="117" t="s">
        <v>80</v>
      </c>
      <c r="E277" s="256"/>
      <c r="F277" s="256"/>
      <c r="G277" s="250"/>
      <c r="H277" s="250"/>
      <c r="I277" s="143">
        <v>961</v>
      </c>
      <c r="J277" s="143">
        <v>961</v>
      </c>
      <c r="K277" s="74" t="s">
        <v>45</v>
      </c>
      <c r="L277" s="74" t="s">
        <v>45</v>
      </c>
      <c r="M277" s="81"/>
      <c r="N277" s="143">
        <v>961</v>
      </c>
      <c r="O277" s="74" t="s">
        <v>45</v>
      </c>
      <c r="P277" s="74" t="s">
        <v>45</v>
      </c>
      <c r="Q277" s="74" t="s">
        <v>45</v>
      </c>
      <c r="R277" s="74" t="s">
        <v>45</v>
      </c>
      <c r="S277" s="74" t="s">
        <v>45</v>
      </c>
      <c r="T277" s="83" t="s">
        <v>45</v>
      </c>
      <c r="U277" s="74" t="s">
        <v>45</v>
      </c>
      <c r="V277" s="74" t="s">
        <v>45</v>
      </c>
      <c r="W277" s="83" t="s">
        <v>45</v>
      </c>
      <c r="X277" s="83" t="s">
        <v>45</v>
      </c>
      <c r="Y277" s="259"/>
      <c r="Z277" s="259"/>
    </row>
    <row r="278" spans="1:26" ht="44.25" customHeight="1" outlineLevel="1" x14ac:dyDescent="0.3">
      <c r="A278" s="244"/>
      <c r="B278" s="250"/>
      <c r="C278" s="109" t="s">
        <v>533</v>
      </c>
      <c r="D278" s="117" t="s">
        <v>81</v>
      </c>
      <c r="E278" s="257"/>
      <c r="F278" s="257"/>
      <c r="G278" s="250"/>
      <c r="H278" s="250"/>
      <c r="I278" s="143">
        <v>332</v>
      </c>
      <c r="J278" s="143">
        <v>332</v>
      </c>
      <c r="K278" s="74" t="s">
        <v>45</v>
      </c>
      <c r="L278" s="74" t="s">
        <v>45</v>
      </c>
      <c r="M278" s="81"/>
      <c r="N278" s="143">
        <v>332</v>
      </c>
      <c r="O278" s="74" t="s">
        <v>45</v>
      </c>
      <c r="P278" s="74" t="s">
        <v>45</v>
      </c>
      <c r="Q278" s="74" t="s">
        <v>45</v>
      </c>
      <c r="R278" s="74" t="s">
        <v>45</v>
      </c>
      <c r="S278" s="74" t="s">
        <v>45</v>
      </c>
      <c r="T278" s="83" t="s">
        <v>45</v>
      </c>
      <c r="U278" s="74" t="s">
        <v>45</v>
      </c>
      <c r="V278" s="74" t="s">
        <v>45</v>
      </c>
      <c r="W278" s="83" t="s">
        <v>45</v>
      </c>
      <c r="X278" s="83" t="s">
        <v>45</v>
      </c>
      <c r="Y278" s="259"/>
      <c r="Z278" s="259"/>
    </row>
    <row r="279" spans="1:26" ht="44.25" customHeight="1" outlineLevel="1" x14ac:dyDescent="0.3">
      <c r="A279" s="242" t="s">
        <v>583</v>
      </c>
      <c r="B279" s="250"/>
      <c r="C279" s="109" t="s">
        <v>534</v>
      </c>
      <c r="D279" s="117" t="s">
        <v>77</v>
      </c>
      <c r="E279" s="255">
        <v>3.0114999999999998</v>
      </c>
      <c r="F279" s="255">
        <v>3.0114999999999998</v>
      </c>
      <c r="G279" s="250"/>
      <c r="H279" s="250"/>
      <c r="I279" s="143">
        <v>50399.053999999996</v>
      </c>
      <c r="J279" s="143">
        <v>50399.053999999996</v>
      </c>
      <c r="K279" s="74" t="s">
        <v>45</v>
      </c>
      <c r="L279" s="74" t="s">
        <v>45</v>
      </c>
      <c r="M279" s="81"/>
      <c r="N279" s="143">
        <v>50399.053999999996</v>
      </c>
      <c r="O279" s="74" t="s">
        <v>45</v>
      </c>
      <c r="P279" s="74" t="s">
        <v>45</v>
      </c>
      <c r="Q279" s="74">
        <v>0</v>
      </c>
      <c r="R279" s="74">
        <v>0</v>
      </c>
      <c r="S279" s="83">
        <v>89.3</v>
      </c>
      <c r="T279" s="83">
        <v>0</v>
      </c>
      <c r="U279" s="185">
        <v>6</v>
      </c>
      <c r="V279" s="185">
        <v>5.4</v>
      </c>
      <c r="W279" s="83">
        <v>0</v>
      </c>
      <c r="X279" s="83">
        <v>0</v>
      </c>
      <c r="Y279" s="259"/>
      <c r="Z279" s="259"/>
    </row>
    <row r="280" spans="1:26" ht="44.25" customHeight="1" outlineLevel="1" x14ac:dyDescent="0.3">
      <c r="A280" s="243"/>
      <c r="B280" s="250"/>
      <c r="C280" s="109" t="s">
        <v>535</v>
      </c>
      <c r="D280" s="117" t="s">
        <v>80</v>
      </c>
      <c r="E280" s="256"/>
      <c r="F280" s="256"/>
      <c r="G280" s="250"/>
      <c r="H280" s="250"/>
      <c r="I280" s="143">
        <v>1634</v>
      </c>
      <c r="J280" s="143">
        <v>1634</v>
      </c>
      <c r="K280" s="74" t="s">
        <v>45</v>
      </c>
      <c r="L280" s="74" t="s">
        <v>45</v>
      </c>
      <c r="M280" s="81"/>
      <c r="N280" s="143">
        <v>1634</v>
      </c>
      <c r="O280" s="74" t="s">
        <v>45</v>
      </c>
      <c r="P280" s="74" t="s">
        <v>45</v>
      </c>
      <c r="Q280" s="74" t="s">
        <v>45</v>
      </c>
      <c r="R280" s="74" t="s">
        <v>45</v>
      </c>
      <c r="S280" s="74" t="s">
        <v>45</v>
      </c>
      <c r="T280" s="83" t="s">
        <v>45</v>
      </c>
      <c r="U280" s="74" t="s">
        <v>45</v>
      </c>
      <c r="V280" s="74" t="s">
        <v>45</v>
      </c>
      <c r="W280" s="83" t="s">
        <v>45</v>
      </c>
      <c r="X280" s="83" t="s">
        <v>45</v>
      </c>
      <c r="Y280" s="259"/>
      <c r="Z280" s="259"/>
    </row>
    <row r="281" spans="1:26" ht="44.25" customHeight="1" outlineLevel="1" x14ac:dyDescent="0.3">
      <c r="A281" s="244"/>
      <c r="B281" s="250"/>
      <c r="C281" s="109" t="s">
        <v>536</v>
      </c>
      <c r="D281" s="117" t="s">
        <v>81</v>
      </c>
      <c r="E281" s="257"/>
      <c r="F281" s="257"/>
      <c r="G281" s="250"/>
      <c r="H281" s="250"/>
      <c r="I281" s="143">
        <v>565</v>
      </c>
      <c r="J281" s="143">
        <v>565</v>
      </c>
      <c r="K281" s="74" t="s">
        <v>45</v>
      </c>
      <c r="L281" s="74" t="s">
        <v>45</v>
      </c>
      <c r="M281" s="81"/>
      <c r="N281" s="143">
        <v>565</v>
      </c>
      <c r="O281" s="74" t="s">
        <v>45</v>
      </c>
      <c r="P281" s="74" t="s">
        <v>45</v>
      </c>
      <c r="Q281" s="74" t="s">
        <v>45</v>
      </c>
      <c r="R281" s="74" t="s">
        <v>45</v>
      </c>
      <c r="S281" s="74" t="s">
        <v>45</v>
      </c>
      <c r="T281" s="83" t="s">
        <v>45</v>
      </c>
      <c r="U281" s="74" t="s">
        <v>45</v>
      </c>
      <c r="V281" s="74" t="s">
        <v>45</v>
      </c>
      <c r="W281" s="83" t="s">
        <v>45</v>
      </c>
      <c r="X281" s="83" t="s">
        <v>45</v>
      </c>
      <c r="Y281" s="259"/>
      <c r="Z281" s="259"/>
    </row>
    <row r="282" spans="1:26" ht="44.25" customHeight="1" outlineLevel="1" x14ac:dyDescent="0.3">
      <c r="A282" s="242" t="s">
        <v>584</v>
      </c>
      <c r="B282" s="250"/>
      <c r="C282" s="109" t="s">
        <v>537</v>
      </c>
      <c r="D282" s="117" t="s">
        <v>77</v>
      </c>
      <c r="E282" s="255">
        <v>2.2410000000000001</v>
      </c>
      <c r="F282" s="255">
        <v>2.2410000000000001</v>
      </c>
      <c r="G282" s="250"/>
      <c r="H282" s="250"/>
      <c r="I282" s="143">
        <v>51500</v>
      </c>
      <c r="J282" s="143">
        <v>51500</v>
      </c>
      <c r="K282" s="74" t="s">
        <v>45</v>
      </c>
      <c r="L282" s="74" t="s">
        <v>45</v>
      </c>
      <c r="M282" s="81"/>
      <c r="N282" s="143">
        <v>51500</v>
      </c>
      <c r="O282" s="74" t="s">
        <v>45</v>
      </c>
      <c r="P282" s="74" t="s">
        <v>45</v>
      </c>
      <c r="Q282" s="74">
        <v>0</v>
      </c>
      <c r="R282" s="74">
        <v>0</v>
      </c>
      <c r="S282" s="83">
        <v>100</v>
      </c>
      <c r="T282" s="83">
        <v>0</v>
      </c>
      <c r="U282" s="185">
        <v>7</v>
      </c>
      <c r="V282" s="185">
        <v>5.9</v>
      </c>
      <c r="W282" s="83">
        <v>0</v>
      </c>
      <c r="X282" s="83">
        <v>0</v>
      </c>
      <c r="Y282" s="259"/>
      <c r="Z282" s="259"/>
    </row>
    <row r="283" spans="1:26" ht="44.25" customHeight="1" outlineLevel="1" x14ac:dyDescent="0.3">
      <c r="A283" s="243"/>
      <c r="B283" s="250"/>
      <c r="C283" s="109" t="s">
        <v>538</v>
      </c>
      <c r="D283" s="117" t="s">
        <v>80</v>
      </c>
      <c r="E283" s="256"/>
      <c r="F283" s="256"/>
      <c r="G283" s="250"/>
      <c r="H283" s="250"/>
      <c r="I283" s="143">
        <v>1671</v>
      </c>
      <c r="J283" s="143">
        <v>1671</v>
      </c>
      <c r="K283" s="74" t="s">
        <v>45</v>
      </c>
      <c r="L283" s="74" t="s">
        <v>45</v>
      </c>
      <c r="M283" s="81"/>
      <c r="N283" s="143">
        <v>1671</v>
      </c>
      <c r="O283" s="74" t="s">
        <v>45</v>
      </c>
      <c r="P283" s="74" t="s">
        <v>45</v>
      </c>
      <c r="Q283" s="74" t="s">
        <v>45</v>
      </c>
      <c r="R283" s="74" t="s">
        <v>45</v>
      </c>
      <c r="S283" s="74" t="s">
        <v>45</v>
      </c>
      <c r="T283" s="83" t="s">
        <v>45</v>
      </c>
      <c r="U283" s="74" t="s">
        <v>45</v>
      </c>
      <c r="V283" s="74" t="s">
        <v>45</v>
      </c>
      <c r="W283" s="83" t="s">
        <v>45</v>
      </c>
      <c r="X283" s="83" t="s">
        <v>45</v>
      </c>
      <c r="Y283" s="259"/>
      <c r="Z283" s="259"/>
    </row>
    <row r="284" spans="1:26" ht="44.25" customHeight="1" outlineLevel="1" x14ac:dyDescent="0.3">
      <c r="A284" s="244"/>
      <c r="B284" s="250"/>
      <c r="C284" s="109" t="s">
        <v>539</v>
      </c>
      <c r="D284" s="117" t="s">
        <v>81</v>
      </c>
      <c r="E284" s="257"/>
      <c r="F284" s="257"/>
      <c r="G284" s="250"/>
      <c r="H284" s="250"/>
      <c r="I284" s="143">
        <v>577</v>
      </c>
      <c r="J284" s="143">
        <v>577</v>
      </c>
      <c r="K284" s="74" t="s">
        <v>45</v>
      </c>
      <c r="L284" s="74" t="s">
        <v>45</v>
      </c>
      <c r="M284" s="81"/>
      <c r="N284" s="143">
        <v>577</v>
      </c>
      <c r="O284" s="74" t="s">
        <v>45</v>
      </c>
      <c r="P284" s="74" t="s">
        <v>45</v>
      </c>
      <c r="Q284" s="74" t="s">
        <v>45</v>
      </c>
      <c r="R284" s="74" t="s">
        <v>45</v>
      </c>
      <c r="S284" s="74" t="s">
        <v>45</v>
      </c>
      <c r="T284" s="83" t="s">
        <v>45</v>
      </c>
      <c r="U284" s="74" t="s">
        <v>45</v>
      </c>
      <c r="V284" s="74" t="s">
        <v>45</v>
      </c>
      <c r="W284" s="83" t="s">
        <v>45</v>
      </c>
      <c r="X284" s="83" t="s">
        <v>45</v>
      </c>
      <c r="Y284" s="259"/>
      <c r="Z284" s="259"/>
    </row>
    <row r="285" spans="1:26" ht="44.25" customHeight="1" outlineLevel="1" x14ac:dyDescent="0.3">
      <c r="A285" s="242" t="s">
        <v>585</v>
      </c>
      <c r="B285" s="250"/>
      <c r="C285" s="109" t="s">
        <v>540</v>
      </c>
      <c r="D285" s="117" t="s">
        <v>77</v>
      </c>
      <c r="E285" s="255">
        <v>5.0410000000000004</v>
      </c>
      <c r="F285" s="255">
        <v>5.0410000000000004</v>
      </c>
      <c r="G285" s="250"/>
      <c r="H285" s="250"/>
      <c r="I285" s="143">
        <v>66700</v>
      </c>
      <c r="J285" s="143">
        <v>66700</v>
      </c>
      <c r="K285" s="74" t="s">
        <v>45</v>
      </c>
      <c r="L285" s="74" t="s">
        <v>45</v>
      </c>
      <c r="M285" s="81"/>
      <c r="N285" s="143">
        <v>66700</v>
      </c>
      <c r="O285" s="74" t="s">
        <v>45</v>
      </c>
      <c r="P285" s="74" t="s">
        <v>45</v>
      </c>
      <c r="Q285" s="74">
        <v>0</v>
      </c>
      <c r="R285" s="74">
        <v>0</v>
      </c>
      <c r="S285" s="83">
        <v>94.7</v>
      </c>
      <c r="T285" s="83">
        <v>0</v>
      </c>
      <c r="U285" s="185">
        <v>6</v>
      </c>
      <c r="V285" s="185">
        <v>5.3</v>
      </c>
      <c r="W285" s="83">
        <v>0</v>
      </c>
      <c r="X285" s="83">
        <v>0</v>
      </c>
      <c r="Y285" s="259"/>
      <c r="Z285" s="259"/>
    </row>
    <row r="286" spans="1:26" ht="44.25" customHeight="1" outlineLevel="1" x14ac:dyDescent="0.3">
      <c r="A286" s="243"/>
      <c r="B286" s="250"/>
      <c r="C286" s="109" t="s">
        <v>541</v>
      </c>
      <c r="D286" s="117" t="s">
        <v>80</v>
      </c>
      <c r="E286" s="256"/>
      <c r="F286" s="256"/>
      <c r="G286" s="250"/>
      <c r="H286" s="250"/>
      <c r="I286" s="143">
        <v>2162</v>
      </c>
      <c r="J286" s="143">
        <v>2162</v>
      </c>
      <c r="K286" s="74" t="s">
        <v>45</v>
      </c>
      <c r="L286" s="74" t="s">
        <v>45</v>
      </c>
      <c r="M286" s="81"/>
      <c r="N286" s="143">
        <v>2162</v>
      </c>
      <c r="O286" s="74" t="s">
        <v>45</v>
      </c>
      <c r="P286" s="74" t="s">
        <v>45</v>
      </c>
      <c r="Q286" s="74" t="s">
        <v>45</v>
      </c>
      <c r="R286" s="74" t="s">
        <v>45</v>
      </c>
      <c r="S286" s="74" t="s">
        <v>45</v>
      </c>
      <c r="T286" s="83" t="s">
        <v>45</v>
      </c>
      <c r="U286" s="74" t="s">
        <v>45</v>
      </c>
      <c r="V286" s="74" t="s">
        <v>45</v>
      </c>
      <c r="W286" s="83" t="s">
        <v>45</v>
      </c>
      <c r="X286" s="83" t="s">
        <v>45</v>
      </c>
      <c r="Y286" s="259"/>
      <c r="Z286" s="259"/>
    </row>
    <row r="287" spans="1:26" ht="44.25" customHeight="1" outlineLevel="1" x14ac:dyDescent="0.3">
      <c r="A287" s="244"/>
      <c r="B287" s="250"/>
      <c r="C287" s="109" t="s">
        <v>542</v>
      </c>
      <c r="D287" s="117" t="s">
        <v>81</v>
      </c>
      <c r="E287" s="257"/>
      <c r="F287" s="257"/>
      <c r="G287" s="250"/>
      <c r="H287" s="250"/>
      <c r="I287" s="143">
        <v>747</v>
      </c>
      <c r="J287" s="143">
        <v>747</v>
      </c>
      <c r="K287" s="74" t="s">
        <v>45</v>
      </c>
      <c r="L287" s="74" t="s">
        <v>45</v>
      </c>
      <c r="M287" s="81"/>
      <c r="N287" s="143">
        <v>747</v>
      </c>
      <c r="O287" s="74" t="s">
        <v>45</v>
      </c>
      <c r="P287" s="74" t="s">
        <v>45</v>
      </c>
      <c r="Q287" s="74" t="s">
        <v>45</v>
      </c>
      <c r="R287" s="74" t="s">
        <v>45</v>
      </c>
      <c r="S287" s="74" t="s">
        <v>45</v>
      </c>
      <c r="T287" s="83" t="s">
        <v>45</v>
      </c>
      <c r="U287" s="74" t="s">
        <v>45</v>
      </c>
      <c r="V287" s="74" t="s">
        <v>45</v>
      </c>
      <c r="W287" s="83" t="s">
        <v>45</v>
      </c>
      <c r="X287" s="83" t="s">
        <v>45</v>
      </c>
      <c r="Y287" s="259"/>
      <c r="Z287" s="259"/>
    </row>
    <row r="288" spans="1:26" ht="44.25" customHeight="1" outlineLevel="1" x14ac:dyDescent="0.3">
      <c r="A288" s="242" t="s">
        <v>586</v>
      </c>
      <c r="B288" s="250"/>
      <c r="C288" s="109" t="s">
        <v>543</v>
      </c>
      <c r="D288" s="117" t="s">
        <v>77</v>
      </c>
      <c r="E288" s="255">
        <v>2.9</v>
      </c>
      <c r="F288" s="255">
        <v>2.9</v>
      </c>
      <c r="G288" s="250"/>
      <c r="H288" s="250"/>
      <c r="I288" s="143">
        <v>33668</v>
      </c>
      <c r="J288" s="143">
        <v>33668</v>
      </c>
      <c r="K288" s="74" t="s">
        <v>45</v>
      </c>
      <c r="L288" s="74" t="s">
        <v>45</v>
      </c>
      <c r="M288" s="81"/>
      <c r="N288" s="143">
        <v>33668</v>
      </c>
      <c r="O288" s="74" t="s">
        <v>45</v>
      </c>
      <c r="P288" s="74" t="s">
        <v>45</v>
      </c>
      <c r="Q288" s="74">
        <v>0</v>
      </c>
      <c r="R288" s="74">
        <v>0</v>
      </c>
      <c r="S288" s="83">
        <v>100</v>
      </c>
      <c r="T288" s="83">
        <v>0</v>
      </c>
      <c r="U288" s="185">
        <v>6</v>
      </c>
      <c r="V288" s="185">
        <v>5.4</v>
      </c>
      <c r="W288" s="83">
        <v>0</v>
      </c>
      <c r="X288" s="83">
        <v>0</v>
      </c>
      <c r="Y288" s="259"/>
      <c r="Z288" s="259"/>
    </row>
    <row r="289" spans="1:26" ht="44.25" customHeight="1" outlineLevel="1" x14ac:dyDescent="0.3">
      <c r="A289" s="243"/>
      <c r="B289" s="250"/>
      <c r="C289" s="109" t="s">
        <v>544</v>
      </c>
      <c r="D289" s="117" t="s">
        <v>80</v>
      </c>
      <c r="E289" s="256"/>
      <c r="F289" s="256"/>
      <c r="G289" s="250"/>
      <c r="H289" s="250"/>
      <c r="I289" s="143">
        <v>1090</v>
      </c>
      <c r="J289" s="143">
        <v>1090</v>
      </c>
      <c r="K289" s="74" t="s">
        <v>45</v>
      </c>
      <c r="L289" s="74" t="s">
        <v>45</v>
      </c>
      <c r="M289" s="81"/>
      <c r="N289" s="143">
        <v>1090</v>
      </c>
      <c r="O289" s="74" t="s">
        <v>45</v>
      </c>
      <c r="P289" s="74" t="s">
        <v>45</v>
      </c>
      <c r="Q289" s="74" t="s">
        <v>45</v>
      </c>
      <c r="R289" s="74" t="s">
        <v>45</v>
      </c>
      <c r="S289" s="74" t="s">
        <v>45</v>
      </c>
      <c r="T289" s="83" t="s">
        <v>45</v>
      </c>
      <c r="U289" s="74" t="s">
        <v>45</v>
      </c>
      <c r="V289" s="74" t="s">
        <v>45</v>
      </c>
      <c r="W289" s="83" t="s">
        <v>45</v>
      </c>
      <c r="X289" s="83" t="s">
        <v>45</v>
      </c>
      <c r="Y289" s="259"/>
      <c r="Z289" s="259"/>
    </row>
    <row r="290" spans="1:26" ht="44.25" customHeight="1" outlineLevel="1" x14ac:dyDescent="0.3">
      <c r="A290" s="244"/>
      <c r="B290" s="250"/>
      <c r="C290" s="109" t="s">
        <v>545</v>
      </c>
      <c r="D290" s="117" t="s">
        <v>81</v>
      </c>
      <c r="E290" s="257"/>
      <c r="F290" s="257"/>
      <c r="G290" s="250"/>
      <c r="H290" s="250"/>
      <c r="I290" s="143">
        <v>377</v>
      </c>
      <c r="J290" s="143">
        <v>377</v>
      </c>
      <c r="K290" s="74" t="s">
        <v>45</v>
      </c>
      <c r="L290" s="74" t="s">
        <v>45</v>
      </c>
      <c r="M290" s="81"/>
      <c r="N290" s="143">
        <v>377</v>
      </c>
      <c r="O290" s="74" t="s">
        <v>45</v>
      </c>
      <c r="P290" s="74" t="s">
        <v>45</v>
      </c>
      <c r="Q290" s="74" t="s">
        <v>45</v>
      </c>
      <c r="R290" s="74" t="s">
        <v>45</v>
      </c>
      <c r="S290" s="74" t="s">
        <v>45</v>
      </c>
      <c r="T290" s="83" t="s">
        <v>45</v>
      </c>
      <c r="U290" s="74" t="s">
        <v>45</v>
      </c>
      <c r="V290" s="74" t="s">
        <v>45</v>
      </c>
      <c r="W290" s="83" t="s">
        <v>45</v>
      </c>
      <c r="X290" s="83" t="s">
        <v>45</v>
      </c>
      <c r="Y290" s="259"/>
      <c r="Z290" s="259"/>
    </row>
    <row r="291" spans="1:26" ht="44.25" customHeight="1" outlineLevel="1" x14ac:dyDescent="0.3">
      <c r="A291" s="242" t="s">
        <v>587</v>
      </c>
      <c r="B291" s="250"/>
      <c r="C291" s="109" t="s">
        <v>546</v>
      </c>
      <c r="D291" s="117" t="s">
        <v>77</v>
      </c>
      <c r="E291" s="255">
        <v>9</v>
      </c>
      <c r="F291" s="255">
        <v>9</v>
      </c>
      <c r="G291" s="250"/>
      <c r="H291" s="250"/>
      <c r="I291" s="143">
        <v>85826</v>
      </c>
      <c r="J291" s="143">
        <v>85826</v>
      </c>
      <c r="K291" s="74" t="s">
        <v>45</v>
      </c>
      <c r="L291" s="74" t="s">
        <v>45</v>
      </c>
      <c r="M291" s="81"/>
      <c r="N291" s="143">
        <v>85826</v>
      </c>
      <c r="O291" s="74" t="s">
        <v>45</v>
      </c>
      <c r="P291" s="74" t="s">
        <v>45</v>
      </c>
      <c r="Q291" s="74">
        <v>50.52</v>
      </c>
      <c r="R291" s="74">
        <v>0</v>
      </c>
      <c r="S291" s="83">
        <v>100</v>
      </c>
      <c r="T291" s="83">
        <v>0</v>
      </c>
      <c r="U291" s="185">
        <v>5.5</v>
      </c>
      <c r="V291" s="185">
        <v>4.9000000000000004</v>
      </c>
      <c r="W291" s="83">
        <v>0</v>
      </c>
      <c r="X291" s="83">
        <v>0</v>
      </c>
      <c r="Y291" s="259"/>
      <c r="Z291" s="259"/>
    </row>
    <row r="292" spans="1:26" ht="44.25" customHeight="1" outlineLevel="1" x14ac:dyDescent="0.3">
      <c r="A292" s="243"/>
      <c r="B292" s="250"/>
      <c r="C292" s="109" t="s">
        <v>547</v>
      </c>
      <c r="D292" s="117" t="s">
        <v>80</v>
      </c>
      <c r="E292" s="256"/>
      <c r="F292" s="256"/>
      <c r="G292" s="250"/>
      <c r="H292" s="250"/>
      <c r="I292" s="143">
        <v>2780</v>
      </c>
      <c r="J292" s="143">
        <v>2780</v>
      </c>
      <c r="K292" s="74" t="s">
        <v>45</v>
      </c>
      <c r="L292" s="74" t="s">
        <v>45</v>
      </c>
      <c r="M292" s="81"/>
      <c r="N292" s="143">
        <v>2780</v>
      </c>
      <c r="O292" s="74" t="s">
        <v>45</v>
      </c>
      <c r="P292" s="74" t="s">
        <v>45</v>
      </c>
      <c r="Q292" s="74" t="s">
        <v>45</v>
      </c>
      <c r="R292" s="74" t="s">
        <v>45</v>
      </c>
      <c r="S292" s="74" t="s">
        <v>45</v>
      </c>
      <c r="T292" s="74" t="s">
        <v>45</v>
      </c>
      <c r="U292" s="74" t="s">
        <v>45</v>
      </c>
      <c r="V292" s="74" t="s">
        <v>45</v>
      </c>
      <c r="W292" s="83" t="s">
        <v>45</v>
      </c>
      <c r="X292" s="83" t="s">
        <v>45</v>
      </c>
      <c r="Y292" s="259"/>
      <c r="Z292" s="259"/>
    </row>
    <row r="293" spans="1:26" ht="44.25" customHeight="1" outlineLevel="1" x14ac:dyDescent="0.3">
      <c r="A293" s="244"/>
      <c r="B293" s="250"/>
      <c r="C293" s="109" t="s">
        <v>548</v>
      </c>
      <c r="D293" s="117" t="s">
        <v>81</v>
      </c>
      <c r="E293" s="257"/>
      <c r="F293" s="257"/>
      <c r="G293" s="250"/>
      <c r="H293" s="250"/>
      <c r="I293" s="143">
        <v>961</v>
      </c>
      <c r="J293" s="143">
        <v>961</v>
      </c>
      <c r="K293" s="74" t="s">
        <v>45</v>
      </c>
      <c r="L293" s="74" t="s">
        <v>45</v>
      </c>
      <c r="M293" s="81"/>
      <c r="N293" s="143">
        <v>961</v>
      </c>
      <c r="O293" s="74" t="s">
        <v>45</v>
      </c>
      <c r="P293" s="74" t="s">
        <v>45</v>
      </c>
      <c r="Q293" s="74" t="s">
        <v>45</v>
      </c>
      <c r="R293" s="74" t="s">
        <v>45</v>
      </c>
      <c r="S293" s="74" t="s">
        <v>45</v>
      </c>
      <c r="T293" s="74" t="s">
        <v>45</v>
      </c>
      <c r="U293" s="74" t="s">
        <v>45</v>
      </c>
      <c r="V293" s="74" t="s">
        <v>45</v>
      </c>
      <c r="W293" s="83" t="s">
        <v>45</v>
      </c>
      <c r="X293" s="83" t="s">
        <v>45</v>
      </c>
      <c r="Y293" s="259"/>
      <c r="Z293" s="259"/>
    </row>
    <row r="294" spans="1:26" ht="44.25" customHeight="1" outlineLevel="1" x14ac:dyDescent="0.3">
      <c r="A294" s="242" t="s">
        <v>588</v>
      </c>
      <c r="B294" s="250"/>
      <c r="C294" s="109" t="s">
        <v>549</v>
      </c>
      <c r="D294" s="117" t="s">
        <v>77</v>
      </c>
      <c r="E294" s="255">
        <v>4.21</v>
      </c>
      <c r="F294" s="255">
        <v>4.21</v>
      </c>
      <c r="G294" s="250"/>
      <c r="H294" s="250"/>
      <c r="I294" s="143">
        <v>56902</v>
      </c>
      <c r="J294" s="143">
        <v>56902</v>
      </c>
      <c r="K294" s="74" t="s">
        <v>45</v>
      </c>
      <c r="L294" s="74" t="s">
        <v>45</v>
      </c>
      <c r="M294" s="81"/>
      <c r="N294" s="143">
        <v>56902</v>
      </c>
      <c r="O294" s="74" t="s">
        <v>45</v>
      </c>
      <c r="P294" s="74" t="s">
        <v>45</v>
      </c>
      <c r="Q294" s="74">
        <v>23.68</v>
      </c>
      <c r="R294" s="74">
        <v>0</v>
      </c>
      <c r="S294" s="83">
        <v>99.5</v>
      </c>
      <c r="T294" s="83">
        <v>0</v>
      </c>
      <c r="U294" s="185">
        <v>6</v>
      </c>
      <c r="V294" s="185">
        <v>5.4</v>
      </c>
      <c r="W294" s="83">
        <v>0</v>
      </c>
      <c r="X294" s="83">
        <v>0</v>
      </c>
      <c r="Y294" s="259"/>
      <c r="Z294" s="259"/>
    </row>
    <row r="295" spans="1:26" ht="44.25" customHeight="1" outlineLevel="1" x14ac:dyDescent="0.3">
      <c r="A295" s="243"/>
      <c r="B295" s="250"/>
      <c r="C295" s="109" t="s">
        <v>550</v>
      </c>
      <c r="D295" s="117" t="s">
        <v>80</v>
      </c>
      <c r="E295" s="256"/>
      <c r="F295" s="256"/>
      <c r="G295" s="250"/>
      <c r="H295" s="250"/>
      <c r="I295" s="143">
        <v>1843</v>
      </c>
      <c r="J295" s="143">
        <v>1843</v>
      </c>
      <c r="K295" s="74" t="s">
        <v>45</v>
      </c>
      <c r="L295" s="74" t="s">
        <v>45</v>
      </c>
      <c r="M295" s="81"/>
      <c r="N295" s="143">
        <v>1843</v>
      </c>
      <c r="O295" s="74" t="s">
        <v>45</v>
      </c>
      <c r="P295" s="74" t="s">
        <v>45</v>
      </c>
      <c r="Q295" s="74" t="s">
        <v>45</v>
      </c>
      <c r="R295" s="74" t="s">
        <v>45</v>
      </c>
      <c r="S295" s="74" t="s">
        <v>45</v>
      </c>
      <c r="T295" s="83" t="s">
        <v>45</v>
      </c>
      <c r="U295" s="74" t="s">
        <v>45</v>
      </c>
      <c r="V295" s="74" t="s">
        <v>45</v>
      </c>
      <c r="W295" s="83" t="s">
        <v>45</v>
      </c>
      <c r="X295" s="83" t="s">
        <v>45</v>
      </c>
      <c r="Y295" s="259"/>
      <c r="Z295" s="259"/>
    </row>
    <row r="296" spans="1:26" ht="44.25" customHeight="1" outlineLevel="1" x14ac:dyDescent="0.3">
      <c r="A296" s="244"/>
      <c r="B296" s="250"/>
      <c r="C296" s="109" t="s">
        <v>551</v>
      </c>
      <c r="D296" s="117" t="s">
        <v>81</v>
      </c>
      <c r="E296" s="257"/>
      <c r="F296" s="257"/>
      <c r="G296" s="250"/>
      <c r="H296" s="250"/>
      <c r="I296" s="143">
        <v>637</v>
      </c>
      <c r="J296" s="143">
        <v>637</v>
      </c>
      <c r="K296" s="74" t="s">
        <v>45</v>
      </c>
      <c r="L296" s="74" t="s">
        <v>45</v>
      </c>
      <c r="M296" s="81"/>
      <c r="N296" s="143">
        <v>637</v>
      </c>
      <c r="O296" s="74" t="s">
        <v>45</v>
      </c>
      <c r="P296" s="74" t="s">
        <v>45</v>
      </c>
      <c r="Q296" s="74" t="s">
        <v>45</v>
      </c>
      <c r="R296" s="74" t="s">
        <v>45</v>
      </c>
      <c r="S296" s="74" t="s">
        <v>45</v>
      </c>
      <c r="T296" s="83" t="s">
        <v>45</v>
      </c>
      <c r="U296" s="74" t="s">
        <v>45</v>
      </c>
      <c r="V296" s="74" t="s">
        <v>45</v>
      </c>
      <c r="W296" s="83" t="s">
        <v>45</v>
      </c>
      <c r="X296" s="83" t="s">
        <v>45</v>
      </c>
      <c r="Y296" s="259"/>
      <c r="Z296" s="259"/>
    </row>
    <row r="297" spans="1:26" ht="36.75" customHeight="1" x14ac:dyDescent="0.3">
      <c r="A297" s="71" t="s">
        <v>36</v>
      </c>
      <c r="B297" s="250"/>
      <c r="C297" s="106" t="s">
        <v>552</v>
      </c>
      <c r="D297" s="117"/>
      <c r="E297" s="147">
        <f>E298</f>
        <v>167</v>
      </c>
      <c r="F297" s="147">
        <f>F298</f>
        <v>167</v>
      </c>
      <c r="G297" s="250"/>
      <c r="H297" s="250"/>
      <c r="I297" s="144">
        <f>SUM(I298:I299)</f>
        <v>297191.95600000001</v>
      </c>
      <c r="J297" s="144">
        <f>SUM(J298:J299)</f>
        <v>297191.95600000001</v>
      </c>
      <c r="K297" s="74"/>
      <c r="L297" s="74"/>
      <c r="M297" s="81"/>
      <c r="N297" s="144">
        <f>SUM(N298:N299)</f>
        <v>297191.95600000001</v>
      </c>
      <c r="O297" s="74"/>
      <c r="P297" s="74"/>
      <c r="Q297" s="74"/>
      <c r="R297" s="74"/>
      <c r="S297" s="83"/>
      <c r="T297" s="83"/>
      <c r="U297" s="86"/>
      <c r="V297" s="86"/>
      <c r="W297" s="83"/>
      <c r="X297" s="83"/>
      <c r="Y297" s="259"/>
      <c r="Z297" s="259"/>
    </row>
    <row r="298" spans="1:26" ht="27" customHeight="1" outlineLevel="1" x14ac:dyDescent="0.3">
      <c r="A298" s="78" t="s">
        <v>97</v>
      </c>
      <c r="B298" s="250"/>
      <c r="C298" s="109" t="s">
        <v>553</v>
      </c>
      <c r="D298" s="117" t="s">
        <v>78</v>
      </c>
      <c r="E298" s="146">
        <v>167</v>
      </c>
      <c r="F298" s="146">
        <v>167</v>
      </c>
      <c r="G298" s="250"/>
      <c r="H298" s="250"/>
      <c r="I298" s="143">
        <v>238076.02</v>
      </c>
      <c r="J298" s="143">
        <v>238076.02</v>
      </c>
      <c r="K298" s="74" t="s">
        <v>45</v>
      </c>
      <c r="L298" s="74" t="s">
        <v>45</v>
      </c>
      <c r="M298" s="81"/>
      <c r="N298" s="143">
        <v>238076.02</v>
      </c>
      <c r="O298" s="74" t="s">
        <v>45</v>
      </c>
      <c r="P298" s="74" t="s">
        <v>45</v>
      </c>
      <c r="Q298" s="74" t="s">
        <v>45</v>
      </c>
      <c r="R298" s="74" t="s">
        <v>45</v>
      </c>
      <c r="S298" s="74" t="s">
        <v>45</v>
      </c>
      <c r="T298" s="74" t="s">
        <v>45</v>
      </c>
      <c r="U298" s="134">
        <v>6</v>
      </c>
      <c r="V298" s="134">
        <v>5.2</v>
      </c>
      <c r="W298" s="184" t="s">
        <v>45</v>
      </c>
      <c r="X298" s="184" t="s">
        <v>45</v>
      </c>
      <c r="Y298" s="259"/>
      <c r="Z298" s="259"/>
    </row>
    <row r="299" spans="1:26" ht="27" customHeight="1" outlineLevel="1" x14ac:dyDescent="0.3">
      <c r="A299" s="78" t="s">
        <v>98</v>
      </c>
      <c r="B299" s="250"/>
      <c r="C299" s="109" t="s">
        <v>554</v>
      </c>
      <c r="D299" s="117" t="s">
        <v>78</v>
      </c>
      <c r="E299" s="120"/>
      <c r="F299" s="120"/>
      <c r="G299" s="250"/>
      <c r="H299" s="250"/>
      <c r="I299" s="143">
        <v>59115.936000000002</v>
      </c>
      <c r="J299" s="143">
        <v>59115.936000000002</v>
      </c>
      <c r="K299" s="74" t="s">
        <v>45</v>
      </c>
      <c r="L299" s="74" t="s">
        <v>45</v>
      </c>
      <c r="M299" s="81"/>
      <c r="N299" s="143">
        <v>59115.936000000002</v>
      </c>
      <c r="O299" s="74" t="s">
        <v>45</v>
      </c>
      <c r="P299" s="74" t="s">
        <v>45</v>
      </c>
      <c r="Q299" s="74" t="s">
        <v>45</v>
      </c>
      <c r="R299" s="74" t="s">
        <v>45</v>
      </c>
      <c r="S299" s="74" t="s">
        <v>45</v>
      </c>
      <c r="T299" s="74" t="s">
        <v>45</v>
      </c>
      <c r="U299" s="74" t="s">
        <v>45</v>
      </c>
      <c r="V299" s="74" t="s">
        <v>45</v>
      </c>
      <c r="W299" s="184" t="s">
        <v>45</v>
      </c>
      <c r="X299" s="184" t="s">
        <v>45</v>
      </c>
      <c r="Y299" s="259"/>
      <c r="Z299" s="259"/>
    </row>
    <row r="300" spans="1:26" ht="31.5" customHeight="1" x14ac:dyDescent="0.3">
      <c r="A300" s="84">
        <v>4</v>
      </c>
      <c r="B300" s="250"/>
      <c r="C300" s="72" t="s">
        <v>82</v>
      </c>
      <c r="D300" s="73" t="s">
        <v>21</v>
      </c>
      <c r="E300" s="74">
        <f>E301+E303+E314+E318+E321+E327+E332+E334+E336+E362+E370+E378+E396</f>
        <v>91</v>
      </c>
      <c r="F300" s="74">
        <f>F301+F303+F314+F318+F321+F327+F332+F334+F336+F362+F370+F378+F396</f>
        <v>91</v>
      </c>
      <c r="G300" s="250"/>
      <c r="H300" s="250"/>
      <c r="I300" s="74">
        <f>I301+I302+I303+I314+I318+I321+I327+I332+I334+I336+I362+I370+I378+I396</f>
        <v>7212214.6834499994</v>
      </c>
      <c r="J300" s="74">
        <f>J301+J302+J303+J314+J318+J321+J327+J332+J334+J336+J362+J370+J378+J396</f>
        <v>7212214.6834499994</v>
      </c>
      <c r="K300" s="74"/>
      <c r="L300" s="74"/>
      <c r="M300" s="93"/>
      <c r="N300" s="74">
        <f>N301+N302+N303+N314+N318+N321+N327+N332+N334+N336+N362+N370+N378+N396</f>
        <v>7212214.6834499994</v>
      </c>
      <c r="O300" s="74"/>
      <c r="P300" s="74"/>
      <c r="Q300" s="92"/>
      <c r="R300" s="92"/>
      <c r="S300" s="92"/>
      <c r="T300" s="136"/>
      <c r="U300" s="92"/>
      <c r="V300" s="92"/>
      <c r="W300" s="92"/>
      <c r="X300" s="92"/>
      <c r="Y300" s="259"/>
      <c r="Z300" s="259"/>
    </row>
    <row r="301" spans="1:26" ht="35.25" customHeight="1" outlineLevel="1" x14ac:dyDescent="0.3">
      <c r="A301" s="242" t="s">
        <v>136</v>
      </c>
      <c r="B301" s="250"/>
      <c r="C301" s="108" t="s">
        <v>146</v>
      </c>
      <c r="D301" s="121" t="s">
        <v>78</v>
      </c>
      <c r="E301" s="249">
        <v>1</v>
      </c>
      <c r="F301" s="249">
        <v>1</v>
      </c>
      <c r="G301" s="250"/>
      <c r="H301" s="250"/>
      <c r="I301" s="151">
        <v>113813.66645</v>
      </c>
      <c r="J301" s="151">
        <v>113813.66645</v>
      </c>
      <c r="K301" s="74" t="s">
        <v>45</v>
      </c>
      <c r="L301" s="74" t="s">
        <v>45</v>
      </c>
      <c r="M301" s="91"/>
      <c r="N301" s="151">
        <v>113813.66645</v>
      </c>
      <c r="O301" s="74" t="s">
        <v>45</v>
      </c>
      <c r="P301" s="74" t="s">
        <v>45</v>
      </c>
      <c r="Q301" s="74">
        <v>2373</v>
      </c>
      <c r="R301" s="74">
        <v>0</v>
      </c>
      <c r="S301" s="83">
        <v>68</v>
      </c>
      <c r="T301" s="138">
        <v>63</v>
      </c>
      <c r="U301" s="134">
        <v>5</v>
      </c>
      <c r="V301" s="134">
        <v>4.8</v>
      </c>
      <c r="W301" s="83">
        <v>5</v>
      </c>
      <c r="X301" s="83">
        <v>4</v>
      </c>
      <c r="Y301" s="259"/>
      <c r="Z301" s="259"/>
    </row>
    <row r="302" spans="1:26" ht="35.25" customHeight="1" outlineLevel="1" x14ac:dyDescent="0.3">
      <c r="A302" s="244"/>
      <c r="B302" s="250"/>
      <c r="C302" s="108" t="s">
        <v>147</v>
      </c>
      <c r="D302" s="121" t="s">
        <v>80</v>
      </c>
      <c r="E302" s="251"/>
      <c r="F302" s="251"/>
      <c r="G302" s="250"/>
      <c r="H302" s="250"/>
      <c r="I302" s="151">
        <v>3606</v>
      </c>
      <c r="J302" s="151">
        <v>3606</v>
      </c>
      <c r="K302" s="74" t="s">
        <v>45</v>
      </c>
      <c r="L302" s="74" t="s">
        <v>45</v>
      </c>
      <c r="M302" s="91"/>
      <c r="N302" s="151">
        <v>3606</v>
      </c>
      <c r="O302" s="74" t="s">
        <v>45</v>
      </c>
      <c r="P302" s="74" t="s">
        <v>45</v>
      </c>
      <c r="Q302" s="74" t="s">
        <v>45</v>
      </c>
      <c r="R302" s="74" t="s">
        <v>45</v>
      </c>
      <c r="S302" s="83" t="s">
        <v>45</v>
      </c>
      <c r="T302" s="138" t="s">
        <v>45</v>
      </c>
      <c r="U302" s="83" t="s">
        <v>45</v>
      </c>
      <c r="V302" s="138" t="s">
        <v>45</v>
      </c>
      <c r="W302" s="83" t="s">
        <v>45</v>
      </c>
      <c r="X302" s="83" t="s">
        <v>45</v>
      </c>
      <c r="Y302" s="259"/>
      <c r="Z302" s="259"/>
    </row>
    <row r="303" spans="1:26" ht="34.5" customHeight="1" outlineLevel="1" x14ac:dyDescent="0.3">
      <c r="A303" s="71" t="s">
        <v>137</v>
      </c>
      <c r="B303" s="250"/>
      <c r="C303" s="106" t="s">
        <v>149</v>
      </c>
      <c r="D303" s="84" t="s">
        <v>21</v>
      </c>
      <c r="E303" s="76">
        <f>SUM(E304:E313)</f>
        <v>10</v>
      </c>
      <c r="F303" s="76">
        <f>SUM(F304:F313)</f>
        <v>10</v>
      </c>
      <c r="G303" s="250"/>
      <c r="H303" s="250"/>
      <c r="I303" s="97">
        <f>SUM(I304:I313)</f>
        <v>928350</v>
      </c>
      <c r="J303" s="97">
        <f>SUM(J304:J313)</f>
        <v>928350</v>
      </c>
      <c r="K303" s="74"/>
      <c r="L303" s="74"/>
      <c r="M303" s="95"/>
      <c r="N303" s="97">
        <f>SUM(N304:N313)</f>
        <v>928350</v>
      </c>
      <c r="O303" s="74"/>
      <c r="P303" s="74"/>
      <c r="Q303" s="94"/>
      <c r="R303" s="94"/>
      <c r="S303" s="135"/>
      <c r="T303" s="139"/>
      <c r="U303" s="92"/>
      <c r="V303" s="92"/>
      <c r="W303" s="92"/>
      <c r="X303" s="92"/>
      <c r="Y303" s="259"/>
      <c r="Z303" s="259"/>
    </row>
    <row r="304" spans="1:26" ht="27" customHeight="1" outlineLevel="2" x14ac:dyDescent="0.3">
      <c r="A304" s="78" t="s">
        <v>683</v>
      </c>
      <c r="B304" s="250"/>
      <c r="C304" s="108" t="s">
        <v>589</v>
      </c>
      <c r="D304" s="80" t="s">
        <v>78</v>
      </c>
      <c r="E304" s="80">
        <v>1</v>
      </c>
      <c r="F304" s="80">
        <v>1</v>
      </c>
      <c r="G304" s="250"/>
      <c r="H304" s="250"/>
      <c r="I304" s="155">
        <v>48430</v>
      </c>
      <c r="J304" s="146">
        <v>48430</v>
      </c>
      <c r="K304" s="74" t="s">
        <v>45</v>
      </c>
      <c r="L304" s="74" t="s">
        <v>45</v>
      </c>
      <c r="M304" s="91"/>
      <c r="N304" s="146">
        <v>48430</v>
      </c>
      <c r="O304" s="74" t="s">
        <v>45</v>
      </c>
      <c r="P304" s="74" t="s">
        <v>45</v>
      </c>
      <c r="Q304" s="140">
        <v>192</v>
      </c>
      <c r="R304" s="74">
        <v>0</v>
      </c>
      <c r="S304" s="83">
        <v>82</v>
      </c>
      <c r="T304" s="138">
        <v>79</v>
      </c>
      <c r="U304" s="185">
        <v>6</v>
      </c>
      <c r="V304" s="185">
        <v>5.5</v>
      </c>
      <c r="W304" s="83">
        <v>0</v>
      </c>
      <c r="X304" s="83">
        <v>0</v>
      </c>
      <c r="Y304" s="259"/>
      <c r="Z304" s="259"/>
    </row>
    <row r="305" spans="1:26" ht="23.25" outlineLevel="2" x14ac:dyDescent="0.3">
      <c r="A305" s="78" t="s">
        <v>684</v>
      </c>
      <c r="B305" s="250"/>
      <c r="C305" s="108" t="s">
        <v>590</v>
      </c>
      <c r="D305" s="80" t="s">
        <v>78</v>
      </c>
      <c r="E305" s="80">
        <v>1</v>
      </c>
      <c r="F305" s="80">
        <v>1</v>
      </c>
      <c r="G305" s="250"/>
      <c r="H305" s="250"/>
      <c r="I305" s="155">
        <v>122170</v>
      </c>
      <c r="J305" s="146">
        <v>122170</v>
      </c>
      <c r="K305" s="74" t="s">
        <v>45</v>
      </c>
      <c r="L305" s="74" t="s">
        <v>45</v>
      </c>
      <c r="M305" s="91"/>
      <c r="N305" s="146">
        <v>122170</v>
      </c>
      <c r="O305" s="74" t="s">
        <v>45</v>
      </c>
      <c r="P305" s="74" t="s">
        <v>45</v>
      </c>
      <c r="Q305" s="135">
        <v>732</v>
      </c>
      <c r="R305" s="74">
        <v>0</v>
      </c>
      <c r="S305" s="83">
        <v>81</v>
      </c>
      <c r="T305" s="138">
        <v>76</v>
      </c>
      <c r="U305" s="186">
        <v>5.5</v>
      </c>
      <c r="V305" s="186">
        <v>5</v>
      </c>
      <c r="W305" s="83">
        <v>1</v>
      </c>
      <c r="X305" s="83">
        <v>0</v>
      </c>
      <c r="Y305" s="259"/>
      <c r="Z305" s="259"/>
    </row>
    <row r="306" spans="1:26" ht="34.5" customHeight="1" outlineLevel="2" x14ac:dyDescent="0.3">
      <c r="A306" s="78" t="s">
        <v>685</v>
      </c>
      <c r="B306" s="250"/>
      <c r="C306" s="108" t="s">
        <v>591</v>
      </c>
      <c r="D306" s="80" t="s">
        <v>78</v>
      </c>
      <c r="E306" s="80">
        <v>1</v>
      </c>
      <c r="F306" s="80">
        <v>1</v>
      </c>
      <c r="G306" s="250"/>
      <c r="H306" s="250"/>
      <c r="I306" s="155">
        <v>76180</v>
      </c>
      <c r="J306" s="146">
        <v>76180</v>
      </c>
      <c r="K306" s="74" t="s">
        <v>45</v>
      </c>
      <c r="L306" s="74" t="s">
        <v>45</v>
      </c>
      <c r="M306" s="91"/>
      <c r="N306" s="146">
        <v>76180</v>
      </c>
      <c r="O306" s="74" t="s">
        <v>45</v>
      </c>
      <c r="P306" s="74" t="s">
        <v>45</v>
      </c>
      <c r="Q306" s="135">
        <v>507</v>
      </c>
      <c r="R306" s="74">
        <v>0</v>
      </c>
      <c r="S306" s="83">
        <v>93</v>
      </c>
      <c r="T306" s="138">
        <v>88</v>
      </c>
      <c r="U306" s="185">
        <v>5</v>
      </c>
      <c r="V306" s="185">
        <v>4.8</v>
      </c>
      <c r="W306" s="83">
        <v>0</v>
      </c>
      <c r="X306" s="83">
        <v>0</v>
      </c>
      <c r="Y306" s="259"/>
      <c r="Z306" s="259"/>
    </row>
    <row r="307" spans="1:26" ht="38.25" customHeight="1" outlineLevel="2" x14ac:dyDescent="0.3">
      <c r="A307" s="78" t="s">
        <v>686</v>
      </c>
      <c r="B307" s="250"/>
      <c r="C307" s="108" t="s">
        <v>592</v>
      </c>
      <c r="D307" s="80" t="s">
        <v>78</v>
      </c>
      <c r="E307" s="80">
        <v>1</v>
      </c>
      <c r="F307" s="80">
        <v>1</v>
      </c>
      <c r="G307" s="250"/>
      <c r="H307" s="250"/>
      <c r="I307" s="151">
        <v>56800</v>
      </c>
      <c r="J307" s="156">
        <v>56800</v>
      </c>
      <c r="K307" s="74" t="s">
        <v>45</v>
      </c>
      <c r="L307" s="74" t="s">
        <v>45</v>
      </c>
      <c r="M307" s="91"/>
      <c r="N307" s="156">
        <v>56800</v>
      </c>
      <c r="O307" s="74" t="s">
        <v>45</v>
      </c>
      <c r="P307" s="74" t="s">
        <v>45</v>
      </c>
      <c r="Q307" s="135">
        <v>843</v>
      </c>
      <c r="R307" s="74">
        <v>0</v>
      </c>
      <c r="S307" s="83">
        <v>100</v>
      </c>
      <c r="T307" s="138">
        <v>94</v>
      </c>
      <c r="U307" s="185">
        <v>5.5</v>
      </c>
      <c r="V307" s="185">
        <v>4.7</v>
      </c>
      <c r="W307" s="83">
        <v>0</v>
      </c>
      <c r="X307" s="83">
        <v>0</v>
      </c>
      <c r="Y307" s="259"/>
      <c r="Z307" s="259"/>
    </row>
    <row r="308" spans="1:26" ht="23.25" customHeight="1" outlineLevel="2" x14ac:dyDescent="0.3">
      <c r="A308" s="78" t="s">
        <v>687</v>
      </c>
      <c r="B308" s="250"/>
      <c r="C308" s="108" t="s">
        <v>593</v>
      </c>
      <c r="D308" s="80" t="s">
        <v>78</v>
      </c>
      <c r="E308" s="80">
        <v>1</v>
      </c>
      <c r="F308" s="80">
        <v>1</v>
      </c>
      <c r="G308" s="250"/>
      <c r="H308" s="250"/>
      <c r="I308" s="151">
        <v>111600</v>
      </c>
      <c r="J308" s="151">
        <v>111600</v>
      </c>
      <c r="K308" s="74" t="s">
        <v>45</v>
      </c>
      <c r="L308" s="74" t="s">
        <v>45</v>
      </c>
      <c r="M308" s="91"/>
      <c r="N308" s="151">
        <v>111600</v>
      </c>
      <c r="O308" s="74" t="s">
        <v>45</v>
      </c>
      <c r="P308" s="74" t="s">
        <v>45</v>
      </c>
      <c r="Q308" s="135">
        <v>628</v>
      </c>
      <c r="R308" s="74">
        <v>0</v>
      </c>
      <c r="S308" s="83">
        <v>84</v>
      </c>
      <c r="T308" s="138">
        <v>81</v>
      </c>
      <c r="U308" s="185">
        <v>5</v>
      </c>
      <c r="V308" s="185">
        <v>4.7</v>
      </c>
      <c r="W308" s="83">
        <v>0</v>
      </c>
      <c r="X308" s="83">
        <v>0</v>
      </c>
      <c r="Y308" s="259"/>
      <c r="Z308" s="259"/>
    </row>
    <row r="309" spans="1:26" ht="30" customHeight="1" outlineLevel="2" x14ac:dyDescent="0.3">
      <c r="A309" s="78" t="s">
        <v>688</v>
      </c>
      <c r="B309" s="250"/>
      <c r="C309" s="108" t="s">
        <v>594</v>
      </c>
      <c r="D309" s="80" t="s">
        <v>78</v>
      </c>
      <c r="E309" s="80">
        <v>1</v>
      </c>
      <c r="F309" s="80">
        <v>1</v>
      </c>
      <c r="G309" s="250"/>
      <c r="H309" s="250"/>
      <c r="I309" s="151">
        <v>52090</v>
      </c>
      <c r="J309" s="151">
        <v>52090</v>
      </c>
      <c r="K309" s="74" t="s">
        <v>45</v>
      </c>
      <c r="L309" s="74" t="s">
        <v>45</v>
      </c>
      <c r="M309" s="91"/>
      <c r="N309" s="151">
        <v>52090</v>
      </c>
      <c r="O309" s="74" t="s">
        <v>45</v>
      </c>
      <c r="P309" s="74" t="s">
        <v>45</v>
      </c>
      <c r="Q309" s="135">
        <v>88</v>
      </c>
      <c r="R309" s="74">
        <v>0</v>
      </c>
      <c r="S309" s="83">
        <v>87</v>
      </c>
      <c r="T309" s="138">
        <v>81</v>
      </c>
      <c r="U309" s="185">
        <v>6</v>
      </c>
      <c r="V309" s="185">
        <v>5</v>
      </c>
      <c r="W309" s="83">
        <v>0</v>
      </c>
      <c r="X309" s="83">
        <v>0</v>
      </c>
      <c r="Y309" s="259"/>
      <c r="Z309" s="259"/>
    </row>
    <row r="310" spans="1:26" ht="30" customHeight="1" outlineLevel="2" x14ac:dyDescent="0.3">
      <c r="A310" s="78" t="s">
        <v>689</v>
      </c>
      <c r="B310" s="250"/>
      <c r="C310" s="108" t="s">
        <v>595</v>
      </c>
      <c r="D310" s="80" t="s">
        <v>78</v>
      </c>
      <c r="E310" s="80">
        <v>1</v>
      </c>
      <c r="F310" s="80">
        <v>1</v>
      </c>
      <c r="G310" s="250"/>
      <c r="H310" s="250"/>
      <c r="I310" s="151">
        <v>90550</v>
      </c>
      <c r="J310" s="151">
        <v>90550</v>
      </c>
      <c r="K310" s="74" t="s">
        <v>45</v>
      </c>
      <c r="L310" s="74" t="s">
        <v>45</v>
      </c>
      <c r="M310" s="91"/>
      <c r="N310" s="151">
        <v>90550</v>
      </c>
      <c r="O310" s="74" t="s">
        <v>45</v>
      </c>
      <c r="P310" s="74" t="s">
        <v>45</v>
      </c>
      <c r="Q310" s="135">
        <v>549</v>
      </c>
      <c r="R310" s="74">
        <v>0</v>
      </c>
      <c r="S310" s="83">
        <v>100</v>
      </c>
      <c r="T310" s="138">
        <v>95</v>
      </c>
      <c r="U310" s="185">
        <v>6</v>
      </c>
      <c r="V310" s="185">
        <v>5.5</v>
      </c>
      <c r="W310" s="83">
        <v>0</v>
      </c>
      <c r="X310" s="83">
        <v>0</v>
      </c>
      <c r="Y310" s="259"/>
      <c r="Z310" s="259"/>
    </row>
    <row r="311" spans="1:26" ht="30" customHeight="1" outlineLevel="2" x14ac:dyDescent="0.3">
      <c r="A311" s="78" t="s">
        <v>690</v>
      </c>
      <c r="B311" s="250"/>
      <c r="C311" s="108" t="s">
        <v>596</v>
      </c>
      <c r="D311" s="80" t="s">
        <v>78</v>
      </c>
      <c r="E311" s="80">
        <v>1</v>
      </c>
      <c r="F311" s="80">
        <v>1</v>
      </c>
      <c r="G311" s="250"/>
      <c r="H311" s="250"/>
      <c r="I311" s="151">
        <v>166830</v>
      </c>
      <c r="J311" s="151">
        <v>166830</v>
      </c>
      <c r="K311" s="74" t="s">
        <v>45</v>
      </c>
      <c r="L311" s="74" t="s">
        <v>45</v>
      </c>
      <c r="M311" s="91"/>
      <c r="N311" s="151">
        <v>166830</v>
      </c>
      <c r="O311" s="74" t="s">
        <v>45</v>
      </c>
      <c r="P311" s="74" t="s">
        <v>45</v>
      </c>
      <c r="Q311" s="140">
        <v>220</v>
      </c>
      <c r="R311" s="74">
        <v>0</v>
      </c>
      <c r="S311" s="83">
        <v>95</v>
      </c>
      <c r="T311" s="138">
        <v>90</v>
      </c>
      <c r="U311" s="185">
        <v>5.8</v>
      </c>
      <c r="V311" s="185">
        <v>5.0999999999999996</v>
      </c>
      <c r="W311" s="83">
        <v>0</v>
      </c>
      <c r="X311" s="83">
        <v>0</v>
      </c>
      <c r="Y311" s="259"/>
      <c r="Z311" s="259"/>
    </row>
    <row r="312" spans="1:26" ht="30" customHeight="1" outlineLevel="2" x14ac:dyDescent="0.3">
      <c r="A312" s="78" t="s">
        <v>691</v>
      </c>
      <c r="B312" s="250"/>
      <c r="C312" s="108" t="s">
        <v>597</v>
      </c>
      <c r="D312" s="80" t="s">
        <v>78</v>
      </c>
      <c r="E312" s="80">
        <v>1</v>
      </c>
      <c r="F312" s="80">
        <v>1</v>
      </c>
      <c r="G312" s="250"/>
      <c r="H312" s="250"/>
      <c r="I312" s="151">
        <v>110300</v>
      </c>
      <c r="J312" s="151">
        <v>110300</v>
      </c>
      <c r="K312" s="74" t="s">
        <v>45</v>
      </c>
      <c r="L312" s="74" t="s">
        <v>45</v>
      </c>
      <c r="M312" s="91"/>
      <c r="N312" s="151">
        <v>110300</v>
      </c>
      <c r="O312" s="74" t="s">
        <v>45</v>
      </c>
      <c r="P312" s="74" t="s">
        <v>45</v>
      </c>
      <c r="Q312" s="140">
        <v>0</v>
      </c>
      <c r="R312" s="74">
        <v>0</v>
      </c>
      <c r="S312" s="83">
        <v>72</v>
      </c>
      <c r="T312" s="138">
        <v>67</v>
      </c>
      <c r="U312" s="185">
        <v>5.8</v>
      </c>
      <c r="V312" s="185">
        <v>5</v>
      </c>
      <c r="W312" s="83">
        <v>0</v>
      </c>
      <c r="X312" s="83">
        <v>0</v>
      </c>
      <c r="Y312" s="259"/>
      <c r="Z312" s="259"/>
    </row>
    <row r="313" spans="1:26" ht="30" customHeight="1" outlineLevel="2" x14ac:dyDescent="0.3">
      <c r="A313" s="78" t="s">
        <v>692</v>
      </c>
      <c r="B313" s="250"/>
      <c r="C313" s="108" t="s">
        <v>598</v>
      </c>
      <c r="D313" s="80" t="s">
        <v>78</v>
      </c>
      <c r="E313" s="80">
        <v>1</v>
      </c>
      <c r="F313" s="80">
        <v>1</v>
      </c>
      <c r="G313" s="250"/>
      <c r="H313" s="250"/>
      <c r="I313" s="151">
        <v>93400</v>
      </c>
      <c r="J313" s="151">
        <v>93400</v>
      </c>
      <c r="K313" s="74" t="s">
        <v>45</v>
      </c>
      <c r="L313" s="74" t="s">
        <v>45</v>
      </c>
      <c r="M313" s="91"/>
      <c r="N313" s="151">
        <v>93400</v>
      </c>
      <c r="O313" s="74" t="s">
        <v>45</v>
      </c>
      <c r="P313" s="74" t="s">
        <v>45</v>
      </c>
      <c r="Q313" s="140">
        <v>862.75</v>
      </c>
      <c r="R313" s="74">
        <v>0</v>
      </c>
      <c r="S313" s="83">
        <v>100</v>
      </c>
      <c r="T313" s="138">
        <v>96</v>
      </c>
      <c r="U313" s="185">
        <v>5</v>
      </c>
      <c r="V313" s="185">
        <v>4.7</v>
      </c>
      <c r="W313" s="83">
        <v>0</v>
      </c>
      <c r="X313" s="83">
        <v>0</v>
      </c>
      <c r="Y313" s="259"/>
      <c r="Z313" s="259"/>
    </row>
    <row r="314" spans="1:26" ht="30" customHeight="1" outlineLevel="1" x14ac:dyDescent="0.3">
      <c r="A314" s="71" t="s">
        <v>138</v>
      </c>
      <c r="B314" s="250"/>
      <c r="C314" s="114" t="s">
        <v>148</v>
      </c>
      <c r="D314" s="84" t="s">
        <v>21</v>
      </c>
      <c r="E314" s="84">
        <f>SUM(E315:E317)</f>
        <v>3</v>
      </c>
      <c r="F314" s="84">
        <f>SUM(F315:F317)</f>
        <v>3</v>
      </c>
      <c r="G314" s="250"/>
      <c r="H314" s="250"/>
      <c r="I314" s="97">
        <f>SUM(I315:I317)</f>
        <v>404770</v>
      </c>
      <c r="J314" s="97">
        <f>SUM(J315:J317)</f>
        <v>404770</v>
      </c>
      <c r="K314" s="74"/>
      <c r="L314" s="74"/>
      <c r="M314" s="91"/>
      <c r="N314" s="97">
        <f>SUM(N315:N317)</f>
        <v>404770</v>
      </c>
      <c r="O314" s="74"/>
      <c r="P314" s="74"/>
      <c r="Q314" s="135"/>
      <c r="R314" s="74"/>
      <c r="S314" s="135"/>
      <c r="T314" s="137"/>
      <c r="U314" s="185"/>
      <c r="V314" s="185"/>
      <c r="W314" s="135"/>
      <c r="X314" s="135"/>
      <c r="Y314" s="259"/>
      <c r="Z314" s="259"/>
    </row>
    <row r="315" spans="1:26" ht="30" customHeight="1" outlineLevel="2" x14ac:dyDescent="0.3">
      <c r="A315" s="78" t="s">
        <v>693</v>
      </c>
      <c r="B315" s="250"/>
      <c r="C315" s="108" t="s">
        <v>599</v>
      </c>
      <c r="D315" s="80" t="s">
        <v>78</v>
      </c>
      <c r="E315" s="80">
        <v>1</v>
      </c>
      <c r="F315" s="80">
        <v>1</v>
      </c>
      <c r="G315" s="250"/>
      <c r="H315" s="250"/>
      <c r="I315" s="151">
        <v>163600</v>
      </c>
      <c r="J315" s="151">
        <v>163600</v>
      </c>
      <c r="K315" s="74" t="s">
        <v>45</v>
      </c>
      <c r="L315" s="74" t="s">
        <v>45</v>
      </c>
      <c r="M315" s="91"/>
      <c r="N315" s="151">
        <v>163600</v>
      </c>
      <c r="O315" s="74" t="s">
        <v>45</v>
      </c>
      <c r="P315" s="74" t="s">
        <v>45</v>
      </c>
      <c r="Q315" s="135">
        <v>3793</v>
      </c>
      <c r="R315" s="74">
        <v>0</v>
      </c>
      <c r="S315" s="83">
        <v>93</v>
      </c>
      <c r="T315" s="138">
        <v>89</v>
      </c>
      <c r="U315" s="134">
        <v>4.5999999999999996</v>
      </c>
      <c r="V315" s="134">
        <v>4.4000000000000004</v>
      </c>
      <c r="W315" s="83">
        <v>0</v>
      </c>
      <c r="X315" s="83">
        <v>0</v>
      </c>
      <c r="Y315" s="259"/>
      <c r="Z315" s="259"/>
    </row>
    <row r="316" spans="1:26" ht="30" customHeight="1" outlineLevel="2" x14ac:dyDescent="0.3">
      <c r="A316" s="78" t="s">
        <v>694</v>
      </c>
      <c r="B316" s="250"/>
      <c r="C316" s="108" t="s">
        <v>600</v>
      </c>
      <c r="D316" s="80" t="s">
        <v>78</v>
      </c>
      <c r="E316" s="80">
        <v>1</v>
      </c>
      <c r="F316" s="80">
        <v>1</v>
      </c>
      <c r="G316" s="250"/>
      <c r="H316" s="250"/>
      <c r="I316" s="151">
        <v>130170</v>
      </c>
      <c r="J316" s="151">
        <v>130170</v>
      </c>
      <c r="K316" s="74" t="s">
        <v>45</v>
      </c>
      <c r="L316" s="74" t="s">
        <v>45</v>
      </c>
      <c r="M316" s="91"/>
      <c r="N316" s="151">
        <v>130170</v>
      </c>
      <c r="O316" s="74" t="s">
        <v>45</v>
      </c>
      <c r="P316" s="74" t="s">
        <v>45</v>
      </c>
      <c r="Q316" s="140">
        <v>1644</v>
      </c>
      <c r="R316" s="74">
        <v>0</v>
      </c>
      <c r="S316" s="83">
        <v>92</v>
      </c>
      <c r="T316" s="138">
        <v>87</v>
      </c>
      <c r="U316" s="134">
        <v>5</v>
      </c>
      <c r="V316" s="134">
        <v>4.5999999999999996</v>
      </c>
      <c r="W316" s="83">
        <v>2</v>
      </c>
      <c r="X316" s="83">
        <v>2</v>
      </c>
      <c r="Y316" s="259"/>
      <c r="Z316" s="259"/>
    </row>
    <row r="317" spans="1:26" ht="30" customHeight="1" outlineLevel="2" x14ac:dyDescent="0.3">
      <c r="A317" s="78" t="s">
        <v>695</v>
      </c>
      <c r="B317" s="250"/>
      <c r="C317" s="108" t="s">
        <v>601</v>
      </c>
      <c r="D317" s="80" t="s">
        <v>78</v>
      </c>
      <c r="E317" s="80">
        <v>1</v>
      </c>
      <c r="F317" s="80">
        <v>1</v>
      </c>
      <c r="G317" s="250"/>
      <c r="H317" s="250"/>
      <c r="I317" s="151">
        <v>111000</v>
      </c>
      <c r="J317" s="151">
        <v>111000</v>
      </c>
      <c r="K317" s="74" t="s">
        <v>45</v>
      </c>
      <c r="L317" s="74" t="s">
        <v>45</v>
      </c>
      <c r="M317" s="91"/>
      <c r="N317" s="151">
        <v>111000</v>
      </c>
      <c r="O317" s="74" t="s">
        <v>45</v>
      </c>
      <c r="P317" s="74" t="s">
        <v>45</v>
      </c>
      <c r="Q317" s="140">
        <v>203</v>
      </c>
      <c r="R317" s="74">
        <v>0</v>
      </c>
      <c r="S317" s="83">
        <v>100</v>
      </c>
      <c r="T317" s="138">
        <v>91</v>
      </c>
      <c r="U317" s="134">
        <v>5</v>
      </c>
      <c r="V317" s="134">
        <v>4.5999999999999996</v>
      </c>
      <c r="W317" s="83">
        <v>1</v>
      </c>
      <c r="X317" s="83">
        <v>2</v>
      </c>
      <c r="Y317" s="259"/>
      <c r="Z317" s="259"/>
    </row>
    <row r="318" spans="1:26" ht="30" customHeight="1" outlineLevel="1" x14ac:dyDescent="0.3">
      <c r="A318" s="71" t="s">
        <v>139</v>
      </c>
      <c r="B318" s="250"/>
      <c r="C318" s="106" t="s">
        <v>602</v>
      </c>
      <c r="D318" s="84" t="s">
        <v>21</v>
      </c>
      <c r="E318" s="84">
        <f>SUM(E319:E320)</f>
        <v>2</v>
      </c>
      <c r="F318" s="84">
        <f>SUM(F319:F320)</f>
        <v>2</v>
      </c>
      <c r="G318" s="250"/>
      <c r="H318" s="250"/>
      <c r="I318" s="154">
        <f>SUM(I319:I320)</f>
        <v>127648</v>
      </c>
      <c r="J318" s="154">
        <f>SUM(J319:J320)</f>
        <v>127648</v>
      </c>
      <c r="K318" s="74"/>
      <c r="L318" s="74"/>
      <c r="M318" s="91"/>
      <c r="N318" s="154">
        <f>SUM(N319:N320)</f>
        <v>127648</v>
      </c>
      <c r="O318" s="74"/>
      <c r="P318" s="74"/>
      <c r="Q318" s="140"/>
      <c r="R318" s="74"/>
      <c r="S318" s="135"/>
      <c r="T318" s="137"/>
      <c r="U318" s="74"/>
      <c r="V318" s="132"/>
      <c r="W318" s="135"/>
      <c r="X318" s="135"/>
      <c r="Y318" s="259"/>
      <c r="Z318" s="259"/>
    </row>
    <row r="319" spans="1:26" ht="30" customHeight="1" outlineLevel="2" x14ac:dyDescent="0.3">
      <c r="A319" s="78" t="s">
        <v>696</v>
      </c>
      <c r="B319" s="250"/>
      <c r="C319" s="108" t="s">
        <v>603</v>
      </c>
      <c r="D319" s="80" t="s">
        <v>78</v>
      </c>
      <c r="E319" s="80">
        <v>1</v>
      </c>
      <c r="F319" s="80">
        <v>1</v>
      </c>
      <c r="G319" s="250"/>
      <c r="H319" s="250"/>
      <c r="I319" s="143">
        <v>75026.2</v>
      </c>
      <c r="J319" s="143">
        <v>75026.2</v>
      </c>
      <c r="K319" s="74" t="s">
        <v>45</v>
      </c>
      <c r="L319" s="74" t="s">
        <v>45</v>
      </c>
      <c r="M319" s="91"/>
      <c r="N319" s="143">
        <v>75026.2</v>
      </c>
      <c r="O319" s="74" t="s">
        <v>45</v>
      </c>
      <c r="P319" s="74" t="s">
        <v>45</v>
      </c>
      <c r="Q319" s="140">
        <v>712</v>
      </c>
      <c r="R319" s="74">
        <v>0</v>
      </c>
      <c r="S319" s="83">
        <v>99</v>
      </c>
      <c r="T319" s="138">
        <v>94</v>
      </c>
      <c r="U319" s="134">
        <v>6</v>
      </c>
      <c r="V319" s="134">
        <v>5.5</v>
      </c>
      <c r="W319" s="83">
        <v>1</v>
      </c>
      <c r="X319" s="83">
        <v>0</v>
      </c>
      <c r="Y319" s="259"/>
      <c r="Z319" s="259"/>
    </row>
    <row r="320" spans="1:26" ht="30" customHeight="1" outlineLevel="2" x14ac:dyDescent="0.3">
      <c r="A320" s="78" t="s">
        <v>697</v>
      </c>
      <c r="B320" s="250"/>
      <c r="C320" s="108" t="s">
        <v>604</v>
      </c>
      <c r="D320" s="80" t="s">
        <v>78</v>
      </c>
      <c r="E320" s="80">
        <v>1</v>
      </c>
      <c r="F320" s="80">
        <v>1</v>
      </c>
      <c r="G320" s="250"/>
      <c r="H320" s="250"/>
      <c r="I320" s="143">
        <v>52621.8</v>
      </c>
      <c r="J320" s="143">
        <v>52621.8</v>
      </c>
      <c r="K320" s="74" t="s">
        <v>45</v>
      </c>
      <c r="L320" s="74" t="s">
        <v>45</v>
      </c>
      <c r="M320" s="91"/>
      <c r="N320" s="143">
        <v>52621.8</v>
      </c>
      <c r="O320" s="74" t="s">
        <v>45</v>
      </c>
      <c r="P320" s="74" t="s">
        <v>45</v>
      </c>
      <c r="Q320" s="140">
        <v>122.8</v>
      </c>
      <c r="R320" s="74">
        <v>0</v>
      </c>
      <c r="S320" s="83">
        <v>83</v>
      </c>
      <c r="T320" s="138">
        <v>78</v>
      </c>
      <c r="U320" s="134">
        <v>5</v>
      </c>
      <c r="V320" s="134">
        <v>4.3</v>
      </c>
      <c r="W320" s="83">
        <v>0</v>
      </c>
      <c r="X320" s="83">
        <v>0</v>
      </c>
      <c r="Y320" s="259"/>
      <c r="Z320" s="259"/>
    </row>
    <row r="321" spans="1:26" ht="30" customHeight="1" outlineLevel="1" x14ac:dyDescent="0.3">
      <c r="A321" s="71" t="s">
        <v>698</v>
      </c>
      <c r="B321" s="250"/>
      <c r="C321" s="106" t="s">
        <v>150</v>
      </c>
      <c r="D321" s="84" t="s">
        <v>21</v>
      </c>
      <c r="E321" s="84">
        <f>SUM(E322:E326)</f>
        <v>5</v>
      </c>
      <c r="F321" s="84">
        <f>SUM(F322:F326)</f>
        <v>5</v>
      </c>
      <c r="G321" s="250"/>
      <c r="H321" s="250"/>
      <c r="I321" s="97">
        <f>SUM(I322:I326)</f>
        <v>630702.21100000001</v>
      </c>
      <c r="J321" s="97">
        <f>SUM(J322:J326)</f>
        <v>630702.21100000001</v>
      </c>
      <c r="K321" s="74"/>
      <c r="L321" s="74"/>
      <c r="M321" s="95"/>
      <c r="N321" s="97">
        <f>SUM(N322:N326)</f>
        <v>630702.21100000001</v>
      </c>
      <c r="O321" s="74"/>
      <c r="P321" s="74"/>
      <c r="Q321" s="94"/>
      <c r="R321" s="94"/>
      <c r="S321" s="135"/>
      <c r="T321" s="139"/>
      <c r="U321" s="92"/>
      <c r="V321" s="92"/>
      <c r="W321" s="92"/>
      <c r="X321" s="92"/>
      <c r="Y321" s="259"/>
      <c r="Z321" s="259"/>
    </row>
    <row r="322" spans="1:26" ht="30" customHeight="1" outlineLevel="2" x14ac:dyDescent="0.3">
      <c r="A322" s="78" t="s">
        <v>699</v>
      </c>
      <c r="B322" s="250"/>
      <c r="C322" s="108" t="s">
        <v>605</v>
      </c>
      <c r="D322" s="80" t="s">
        <v>78</v>
      </c>
      <c r="E322" s="80">
        <v>1</v>
      </c>
      <c r="F322" s="80">
        <v>1</v>
      </c>
      <c r="G322" s="250"/>
      <c r="H322" s="250"/>
      <c r="I322" s="151">
        <v>104230.111</v>
      </c>
      <c r="J322" s="151">
        <v>104230.111</v>
      </c>
      <c r="K322" s="74" t="s">
        <v>45</v>
      </c>
      <c r="L322" s="74" t="s">
        <v>45</v>
      </c>
      <c r="M322" s="91"/>
      <c r="N322" s="151">
        <v>104230.111</v>
      </c>
      <c r="O322" s="74" t="s">
        <v>45</v>
      </c>
      <c r="P322" s="74" t="s">
        <v>45</v>
      </c>
      <c r="Q322" s="140">
        <v>868.5</v>
      </c>
      <c r="R322" s="74">
        <v>0</v>
      </c>
      <c r="S322" s="83">
        <v>92</v>
      </c>
      <c r="T322" s="138">
        <v>88</v>
      </c>
      <c r="U322" s="134">
        <v>5</v>
      </c>
      <c r="V322" s="134">
        <v>4.5</v>
      </c>
      <c r="W322" s="83">
        <v>1</v>
      </c>
      <c r="X322" s="83">
        <v>1</v>
      </c>
      <c r="Y322" s="259"/>
      <c r="Z322" s="259"/>
    </row>
    <row r="323" spans="1:26" ht="30" customHeight="1" outlineLevel="2" x14ac:dyDescent="0.3">
      <c r="A323" s="78" t="s">
        <v>700</v>
      </c>
      <c r="B323" s="250"/>
      <c r="C323" s="108" t="s">
        <v>606</v>
      </c>
      <c r="D323" s="80" t="s">
        <v>78</v>
      </c>
      <c r="E323" s="80">
        <v>1</v>
      </c>
      <c r="F323" s="80">
        <v>1</v>
      </c>
      <c r="G323" s="250"/>
      <c r="H323" s="250"/>
      <c r="I323" s="151">
        <v>84959</v>
      </c>
      <c r="J323" s="151">
        <v>84959</v>
      </c>
      <c r="K323" s="74" t="s">
        <v>45</v>
      </c>
      <c r="L323" s="74" t="s">
        <v>45</v>
      </c>
      <c r="M323" s="91"/>
      <c r="N323" s="151">
        <v>84959</v>
      </c>
      <c r="O323" s="74" t="s">
        <v>45</v>
      </c>
      <c r="P323" s="74" t="s">
        <v>45</v>
      </c>
      <c r="Q323" s="135">
        <v>38</v>
      </c>
      <c r="R323" s="74">
        <v>0</v>
      </c>
      <c r="S323" s="83">
        <v>87</v>
      </c>
      <c r="T323" s="138">
        <v>83</v>
      </c>
      <c r="U323" s="134">
        <v>6</v>
      </c>
      <c r="V323" s="134">
        <v>5.5</v>
      </c>
      <c r="W323" s="83">
        <v>4</v>
      </c>
      <c r="X323" s="83">
        <v>1</v>
      </c>
      <c r="Y323" s="259"/>
      <c r="Z323" s="259"/>
    </row>
    <row r="324" spans="1:26" ht="30" customHeight="1" outlineLevel="2" x14ac:dyDescent="0.3">
      <c r="A324" s="78" t="s">
        <v>701</v>
      </c>
      <c r="B324" s="250"/>
      <c r="C324" s="108" t="s">
        <v>607</v>
      </c>
      <c r="D324" s="80" t="s">
        <v>78</v>
      </c>
      <c r="E324" s="80">
        <v>1</v>
      </c>
      <c r="F324" s="80">
        <v>1</v>
      </c>
      <c r="G324" s="250"/>
      <c r="H324" s="250"/>
      <c r="I324" s="151">
        <v>88238.399999999994</v>
      </c>
      <c r="J324" s="151">
        <v>88238.399999999994</v>
      </c>
      <c r="K324" s="74" t="s">
        <v>45</v>
      </c>
      <c r="L324" s="74" t="s">
        <v>45</v>
      </c>
      <c r="M324" s="91"/>
      <c r="N324" s="151">
        <v>88238.399999999994</v>
      </c>
      <c r="O324" s="74" t="s">
        <v>45</v>
      </c>
      <c r="P324" s="74" t="s">
        <v>45</v>
      </c>
      <c r="Q324" s="135">
        <v>1729</v>
      </c>
      <c r="R324" s="74">
        <v>0</v>
      </c>
      <c r="S324" s="83">
        <v>71</v>
      </c>
      <c r="T324" s="138">
        <v>68</v>
      </c>
      <c r="U324" s="134">
        <v>6</v>
      </c>
      <c r="V324" s="134">
        <v>5.5</v>
      </c>
      <c r="W324" s="83">
        <v>2</v>
      </c>
      <c r="X324" s="83">
        <v>1</v>
      </c>
      <c r="Y324" s="259"/>
      <c r="Z324" s="259"/>
    </row>
    <row r="325" spans="1:26" ht="30" customHeight="1" outlineLevel="2" x14ac:dyDescent="0.3">
      <c r="A325" s="78" t="s">
        <v>702</v>
      </c>
      <c r="B325" s="250"/>
      <c r="C325" s="108" t="s">
        <v>608</v>
      </c>
      <c r="D325" s="80" t="s">
        <v>78</v>
      </c>
      <c r="E325" s="80">
        <v>1</v>
      </c>
      <c r="F325" s="80">
        <v>1</v>
      </c>
      <c r="G325" s="250"/>
      <c r="H325" s="250"/>
      <c r="I325" s="151">
        <v>175674.8</v>
      </c>
      <c r="J325" s="151">
        <v>175674.8</v>
      </c>
      <c r="K325" s="74" t="s">
        <v>45</v>
      </c>
      <c r="L325" s="74" t="s">
        <v>45</v>
      </c>
      <c r="M325" s="91"/>
      <c r="N325" s="151">
        <v>175674.8</v>
      </c>
      <c r="O325" s="74" t="s">
        <v>45</v>
      </c>
      <c r="P325" s="74" t="s">
        <v>45</v>
      </c>
      <c r="Q325" s="135">
        <v>1404</v>
      </c>
      <c r="R325" s="74">
        <v>0</v>
      </c>
      <c r="S325" s="83">
        <v>82</v>
      </c>
      <c r="T325" s="138">
        <v>78</v>
      </c>
      <c r="U325" s="134">
        <v>5.5</v>
      </c>
      <c r="V325" s="134">
        <v>5.2</v>
      </c>
      <c r="W325" s="83">
        <v>2</v>
      </c>
      <c r="X325" s="83">
        <v>1</v>
      </c>
      <c r="Y325" s="259"/>
      <c r="Z325" s="259"/>
    </row>
    <row r="326" spans="1:26" ht="30" customHeight="1" outlineLevel="2" x14ac:dyDescent="0.3">
      <c r="A326" s="78" t="s">
        <v>703</v>
      </c>
      <c r="B326" s="250"/>
      <c r="C326" s="108" t="s">
        <v>609</v>
      </c>
      <c r="D326" s="80" t="s">
        <v>78</v>
      </c>
      <c r="E326" s="80">
        <v>1</v>
      </c>
      <c r="F326" s="80">
        <v>1</v>
      </c>
      <c r="G326" s="250"/>
      <c r="H326" s="250"/>
      <c r="I326" s="151">
        <v>177599.9</v>
      </c>
      <c r="J326" s="151">
        <v>177599.9</v>
      </c>
      <c r="K326" s="74" t="s">
        <v>45</v>
      </c>
      <c r="L326" s="74" t="s">
        <v>45</v>
      </c>
      <c r="M326" s="91"/>
      <c r="N326" s="151">
        <v>177599.9</v>
      </c>
      <c r="O326" s="74" t="s">
        <v>45</v>
      </c>
      <c r="P326" s="74" t="s">
        <v>45</v>
      </c>
      <c r="Q326" s="135">
        <v>0</v>
      </c>
      <c r="R326" s="74">
        <v>0</v>
      </c>
      <c r="S326" s="83">
        <v>72</v>
      </c>
      <c r="T326" s="138">
        <v>69</v>
      </c>
      <c r="U326" s="134">
        <v>6</v>
      </c>
      <c r="V326" s="134">
        <v>5.5</v>
      </c>
      <c r="W326" s="83">
        <v>0</v>
      </c>
      <c r="X326" s="83">
        <v>0</v>
      </c>
      <c r="Y326" s="259"/>
      <c r="Z326" s="259"/>
    </row>
    <row r="327" spans="1:26" ht="30" customHeight="1" outlineLevel="1" x14ac:dyDescent="0.3">
      <c r="A327" s="71" t="s">
        <v>704</v>
      </c>
      <c r="B327" s="250"/>
      <c r="C327" s="114" t="s">
        <v>610</v>
      </c>
      <c r="D327" s="84" t="s">
        <v>21</v>
      </c>
      <c r="E327" s="84">
        <f>SUM(E328:E331)</f>
        <v>4</v>
      </c>
      <c r="F327" s="84">
        <f>SUM(F328:F331)</f>
        <v>4</v>
      </c>
      <c r="G327" s="250"/>
      <c r="H327" s="250"/>
      <c r="I327" s="154">
        <f>SUM(I328:I331)</f>
        <v>176325</v>
      </c>
      <c r="J327" s="154">
        <f>SUM(J328:J331)</f>
        <v>176325</v>
      </c>
      <c r="K327" s="74"/>
      <c r="L327" s="74"/>
      <c r="M327" s="91"/>
      <c r="N327" s="154">
        <f>SUM(N328:N331)</f>
        <v>176325</v>
      </c>
      <c r="O327" s="74"/>
      <c r="P327" s="74"/>
      <c r="Q327" s="135"/>
      <c r="R327" s="74"/>
      <c r="S327" s="135"/>
      <c r="T327" s="137"/>
      <c r="U327" s="74"/>
      <c r="V327" s="132"/>
      <c r="W327" s="135"/>
      <c r="X327" s="135"/>
      <c r="Y327" s="259"/>
      <c r="Z327" s="259"/>
    </row>
    <row r="328" spans="1:26" ht="30" customHeight="1" outlineLevel="2" x14ac:dyDescent="0.3">
      <c r="A328" s="78" t="s">
        <v>705</v>
      </c>
      <c r="B328" s="250"/>
      <c r="C328" s="108" t="s">
        <v>611</v>
      </c>
      <c r="D328" s="80" t="s">
        <v>78</v>
      </c>
      <c r="E328" s="80">
        <v>1</v>
      </c>
      <c r="F328" s="80">
        <v>1</v>
      </c>
      <c r="G328" s="250"/>
      <c r="H328" s="250"/>
      <c r="I328" s="151">
        <v>39765</v>
      </c>
      <c r="J328" s="151">
        <v>39765</v>
      </c>
      <c r="K328" s="74" t="s">
        <v>45</v>
      </c>
      <c r="L328" s="74" t="s">
        <v>45</v>
      </c>
      <c r="M328" s="91"/>
      <c r="N328" s="151">
        <v>39765</v>
      </c>
      <c r="O328" s="74" t="s">
        <v>45</v>
      </c>
      <c r="P328" s="74" t="s">
        <v>45</v>
      </c>
      <c r="Q328" s="135">
        <v>609</v>
      </c>
      <c r="R328" s="74">
        <v>0</v>
      </c>
      <c r="S328" s="83">
        <v>26</v>
      </c>
      <c r="T328" s="138">
        <v>24</v>
      </c>
      <c r="U328" s="134">
        <v>5</v>
      </c>
      <c r="V328" s="134">
        <v>4.5</v>
      </c>
      <c r="W328" s="83">
        <v>0</v>
      </c>
      <c r="X328" s="83">
        <v>0</v>
      </c>
      <c r="Y328" s="259"/>
      <c r="Z328" s="259"/>
    </row>
    <row r="329" spans="1:26" ht="30" customHeight="1" outlineLevel="2" x14ac:dyDescent="0.3">
      <c r="A329" s="78" t="s">
        <v>706</v>
      </c>
      <c r="B329" s="250"/>
      <c r="C329" s="108" t="s">
        <v>612</v>
      </c>
      <c r="D329" s="80" t="s">
        <v>78</v>
      </c>
      <c r="E329" s="80">
        <v>1</v>
      </c>
      <c r="F329" s="80">
        <v>1</v>
      </c>
      <c r="G329" s="250"/>
      <c r="H329" s="250"/>
      <c r="I329" s="151">
        <v>38555</v>
      </c>
      <c r="J329" s="151">
        <v>38555</v>
      </c>
      <c r="K329" s="74" t="s">
        <v>45</v>
      </c>
      <c r="L329" s="74" t="s">
        <v>45</v>
      </c>
      <c r="M329" s="91"/>
      <c r="N329" s="151">
        <v>38555</v>
      </c>
      <c r="O329" s="74" t="s">
        <v>45</v>
      </c>
      <c r="P329" s="74" t="s">
        <v>45</v>
      </c>
      <c r="Q329" s="135">
        <v>0</v>
      </c>
      <c r="R329" s="74">
        <v>0</v>
      </c>
      <c r="S329" s="83">
        <v>92</v>
      </c>
      <c r="T329" s="138">
        <v>88</v>
      </c>
      <c r="U329" s="134">
        <v>5</v>
      </c>
      <c r="V329" s="134">
        <v>4.8</v>
      </c>
      <c r="W329" s="83">
        <v>1</v>
      </c>
      <c r="X329" s="83">
        <v>1</v>
      </c>
      <c r="Y329" s="259"/>
      <c r="Z329" s="259"/>
    </row>
    <row r="330" spans="1:26" ht="30" customHeight="1" outlineLevel="2" x14ac:dyDescent="0.3">
      <c r="A330" s="78" t="s">
        <v>707</v>
      </c>
      <c r="B330" s="250"/>
      <c r="C330" s="108" t="s">
        <v>613</v>
      </c>
      <c r="D330" s="80" t="s">
        <v>78</v>
      </c>
      <c r="E330" s="80">
        <v>1</v>
      </c>
      <c r="F330" s="80">
        <v>1</v>
      </c>
      <c r="G330" s="250"/>
      <c r="H330" s="250"/>
      <c r="I330" s="151">
        <v>38415</v>
      </c>
      <c r="J330" s="151">
        <v>38415</v>
      </c>
      <c r="K330" s="74" t="s">
        <v>45</v>
      </c>
      <c r="L330" s="74" t="s">
        <v>45</v>
      </c>
      <c r="M330" s="91"/>
      <c r="N330" s="151">
        <v>38415</v>
      </c>
      <c r="O330" s="74" t="s">
        <v>45</v>
      </c>
      <c r="P330" s="74" t="s">
        <v>45</v>
      </c>
      <c r="Q330" s="135">
        <v>0</v>
      </c>
      <c r="R330" s="74">
        <v>0</v>
      </c>
      <c r="S330" s="83">
        <v>81</v>
      </c>
      <c r="T330" s="138">
        <v>77</v>
      </c>
      <c r="U330" s="134">
        <v>4</v>
      </c>
      <c r="V330" s="134">
        <v>3.8</v>
      </c>
      <c r="W330" s="83">
        <v>1</v>
      </c>
      <c r="X330" s="83">
        <v>0</v>
      </c>
      <c r="Y330" s="259"/>
      <c r="Z330" s="259"/>
    </row>
    <row r="331" spans="1:26" ht="30" customHeight="1" outlineLevel="2" x14ac:dyDescent="0.3">
      <c r="A331" s="78" t="s">
        <v>708</v>
      </c>
      <c r="B331" s="250"/>
      <c r="C331" s="108" t="s">
        <v>614</v>
      </c>
      <c r="D331" s="80" t="s">
        <v>78</v>
      </c>
      <c r="E331" s="80">
        <v>1</v>
      </c>
      <c r="F331" s="80">
        <v>1</v>
      </c>
      <c r="G331" s="250"/>
      <c r="H331" s="250"/>
      <c r="I331" s="151">
        <v>59590</v>
      </c>
      <c r="J331" s="151">
        <v>59590</v>
      </c>
      <c r="K331" s="74" t="s">
        <v>45</v>
      </c>
      <c r="L331" s="74" t="s">
        <v>45</v>
      </c>
      <c r="M331" s="91"/>
      <c r="N331" s="151">
        <v>59590</v>
      </c>
      <c r="O331" s="74" t="s">
        <v>45</v>
      </c>
      <c r="P331" s="74" t="s">
        <v>45</v>
      </c>
      <c r="Q331" s="140">
        <v>246.2</v>
      </c>
      <c r="R331" s="74">
        <v>0</v>
      </c>
      <c r="S331" s="83">
        <v>100</v>
      </c>
      <c r="T331" s="138">
        <v>95</v>
      </c>
      <c r="U331" s="134">
        <v>5</v>
      </c>
      <c r="V331" s="134">
        <v>4.7</v>
      </c>
      <c r="W331" s="83">
        <v>0</v>
      </c>
      <c r="X331" s="83">
        <v>0</v>
      </c>
      <c r="Y331" s="259"/>
      <c r="Z331" s="259"/>
    </row>
    <row r="332" spans="1:26" ht="30" customHeight="1" outlineLevel="1" x14ac:dyDescent="0.3">
      <c r="A332" s="71" t="s">
        <v>709</v>
      </c>
      <c r="B332" s="250"/>
      <c r="C332" s="114" t="s">
        <v>615</v>
      </c>
      <c r="D332" s="84" t="s">
        <v>21</v>
      </c>
      <c r="E332" s="84">
        <f>E333</f>
        <v>1</v>
      </c>
      <c r="F332" s="84">
        <f>F333</f>
        <v>1</v>
      </c>
      <c r="G332" s="250"/>
      <c r="H332" s="250"/>
      <c r="I332" s="154">
        <f>I333</f>
        <v>963700</v>
      </c>
      <c r="J332" s="154">
        <f>J333</f>
        <v>963700</v>
      </c>
      <c r="K332" s="74"/>
      <c r="L332" s="74"/>
      <c r="M332" s="91"/>
      <c r="N332" s="154">
        <f>N333</f>
        <v>963700</v>
      </c>
      <c r="O332" s="74"/>
      <c r="P332" s="74"/>
      <c r="Q332" s="135"/>
      <c r="R332" s="74"/>
      <c r="S332" s="135"/>
      <c r="T332" s="137"/>
      <c r="U332" s="74"/>
      <c r="V332" s="132"/>
      <c r="W332" s="135"/>
      <c r="X332" s="135"/>
      <c r="Y332" s="259"/>
      <c r="Z332" s="259"/>
    </row>
    <row r="333" spans="1:26" ht="30" customHeight="1" outlineLevel="2" x14ac:dyDescent="0.3">
      <c r="A333" s="78" t="s">
        <v>710</v>
      </c>
      <c r="B333" s="250"/>
      <c r="C333" s="108" t="s">
        <v>616</v>
      </c>
      <c r="D333" s="80" t="s">
        <v>78</v>
      </c>
      <c r="E333" s="80">
        <v>1</v>
      </c>
      <c r="F333" s="80">
        <v>1</v>
      </c>
      <c r="G333" s="250"/>
      <c r="H333" s="250"/>
      <c r="I333" s="151">
        <v>963700</v>
      </c>
      <c r="J333" s="151">
        <v>963700</v>
      </c>
      <c r="K333" s="74" t="s">
        <v>45</v>
      </c>
      <c r="L333" s="74" t="s">
        <v>45</v>
      </c>
      <c r="M333" s="91"/>
      <c r="N333" s="151">
        <v>963700</v>
      </c>
      <c r="O333" s="74" t="s">
        <v>45</v>
      </c>
      <c r="P333" s="74" t="s">
        <v>45</v>
      </c>
      <c r="Q333" s="135">
        <v>0</v>
      </c>
      <c r="R333" s="74">
        <v>0</v>
      </c>
      <c r="S333" s="83">
        <v>71</v>
      </c>
      <c r="T333" s="138">
        <v>67</v>
      </c>
      <c r="U333" s="134">
        <v>6</v>
      </c>
      <c r="V333" s="134">
        <v>5</v>
      </c>
      <c r="W333" s="83">
        <v>0</v>
      </c>
      <c r="X333" s="83">
        <v>0</v>
      </c>
      <c r="Y333" s="259"/>
      <c r="Z333" s="259"/>
    </row>
    <row r="334" spans="1:26" ht="30" customHeight="1" outlineLevel="1" x14ac:dyDescent="0.3">
      <c r="A334" s="71" t="s">
        <v>711</v>
      </c>
      <c r="B334" s="250"/>
      <c r="C334" s="106" t="s">
        <v>103</v>
      </c>
      <c r="D334" s="84" t="s">
        <v>21</v>
      </c>
      <c r="E334" s="84">
        <f>SUM(E335:E335)</f>
        <v>1</v>
      </c>
      <c r="F334" s="84">
        <f>SUM(F335:F335)</f>
        <v>1</v>
      </c>
      <c r="G334" s="250"/>
      <c r="H334" s="250"/>
      <c r="I334" s="97">
        <f>SUM(I335:I335)</f>
        <v>507553.84100000001</v>
      </c>
      <c r="J334" s="97">
        <f>SUM(J335:J335)</f>
        <v>507553.84100000001</v>
      </c>
      <c r="K334" s="74"/>
      <c r="L334" s="74"/>
      <c r="M334" s="95"/>
      <c r="N334" s="97">
        <f>SUM(N335:N335)</f>
        <v>507553.84100000001</v>
      </c>
      <c r="O334" s="74"/>
      <c r="P334" s="74"/>
      <c r="Q334" s="94"/>
      <c r="R334" s="94"/>
      <c r="S334" s="135"/>
      <c r="T334" s="139"/>
      <c r="U334" s="159"/>
      <c r="V334" s="83"/>
      <c r="W334" s="92"/>
      <c r="X334" s="92"/>
      <c r="Y334" s="259"/>
      <c r="Z334" s="259"/>
    </row>
    <row r="335" spans="1:26" ht="23.25" customHeight="1" outlineLevel="2" x14ac:dyDescent="0.3">
      <c r="A335" s="78" t="s">
        <v>712</v>
      </c>
      <c r="B335" s="250"/>
      <c r="C335" s="109" t="s">
        <v>617</v>
      </c>
      <c r="D335" s="80" t="s">
        <v>78</v>
      </c>
      <c r="E335" s="80">
        <v>1</v>
      </c>
      <c r="F335" s="80">
        <v>1</v>
      </c>
      <c r="G335" s="250"/>
      <c r="H335" s="250"/>
      <c r="I335" s="143">
        <v>507553.84100000001</v>
      </c>
      <c r="J335" s="143">
        <v>507553.84100000001</v>
      </c>
      <c r="K335" s="74" t="s">
        <v>45</v>
      </c>
      <c r="L335" s="74" t="s">
        <v>45</v>
      </c>
      <c r="M335" s="91"/>
      <c r="N335" s="143">
        <v>507553.84100000001</v>
      </c>
      <c r="O335" s="74" t="s">
        <v>45</v>
      </c>
      <c r="P335" s="74" t="s">
        <v>45</v>
      </c>
      <c r="Q335" s="140">
        <v>619.79999999999995</v>
      </c>
      <c r="R335" s="74">
        <v>0</v>
      </c>
      <c r="S335" s="83">
        <v>71</v>
      </c>
      <c r="T335" s="138">
        <v>68</v>
      </c>
      <c r="U335" s="134">
        <v>5.5</v>
      </c>
      <c r="V335" s="134">
        <v>5</v>
      </c>
      <c r="W335" s="83">
        <v>0</v>
      </c>
      <c r="X335" s="83">
        <v>1</v>
      </c>
      <c r="Y335" s="259"/>
      <c r="Z335" s="259"/>
    </row>
    <row r="336" spans="1:26" ht="29.25" customHeight="1" outlineLevel="1" x14ac:dyDescent="0.3">
      <c r="A336" s="71" t="s">
        <v>713</v>
      </c>
      <c r="B336" s="250"/>
      <c r="C336" s="106" t="s">
        <v>104</v>
      </c>
      <c r="D336" s="84" t="s">
        <v>21</v>
      </c>
      <c r="E336" s="84">
        <f>SUM(E337:E361)</f>
        <v>25</v>
      </c>
      <c r="F336" s="84">
        <f>SUM(F337:F361)</f>
        <v>25</v>
      </c>
      <c r="G336" s="250"/>
      <c r="H336" s="250"/>
      <c r="I336" s="97">
        <f>SUM(I337:I361)</f>
        <v>1384056.7000000002</v>
      </c>
      <c r="J336" s="97">
        <f>SUM(J337:J361)</f>
        <v>1384056.7000000002</v>
      </c>
      <c r="K336" s="74"/>
      <c r="L336" s="74"/>
      <c r="M336" s="95"/>
      <c r="N336" s="97">
        <f>SUM(N337:N361)</f>
        <v>1384056.7000000002</v>
      </c>
      <c r="O336" s="74"/>
      <c r="P336" s="74"/>
      <c r="Q336" s="94"/>
      <c r="R336" s="94"/>
      <c r="S336" s="135"/>
      <c r="T336" s="139"/>
      <c r="U336" s="159"/>
      <c r="V336" s="83"/>
      <c r="W336" s="92"/>
      <c r="X336" s="92"/>
      <c r="Y336" s="259"/>
      <c r="Z336" s="259"/>
    </row>
    <row r="337" spans="1:26" ht="41.25" customHeight="1" outlineLevel="2" x14ac:dyDescent="0.3">
      <c r="A337" s="78" t="s">
        <v>714</v>
      </c>
      <c r="B337" s="250"/>
      <c r="C337" s="115" t="s">
        <v>618</v>
      </c>
      <c r="D337" s="80" t="s">
        <v>78</v>
      </c>
      <c r="E337" s="80">
        <v>1</v>
      </c>
      <c r="F337" s="80">
        <v>1</v>
      </c>
      <c r="G337" s="250"/>
      <c r="H337" s="250"/>
      <c r="I337" s="151">
        <v>54832.3</v>
      </c>
      <c r="J337" s="151">
        <v>54832.3</v>
      </c>
      <c r="K337" s="74" t="s">
        <v>45</v>
      </c>
      <c r="L337" s="74" t="s">
        <v>45</v>
      </c>
      <c r="M337" s="91"/>
      <c r="N337" s="151">
        <v>54832.3</v>
      </c>
      <c r="O337" s="74" t="s">
        <v>45</v>
      </c>
      <c r="P337" s="74" t="s">
        <v>45</v>
      </c>
      <c r="Q337" s="94">
        <v>795.3</v>
      </c>
      <c r="R337" s="74">
        <v>0</v>
      </c>
      <c r="S337" s="83">
        <v>100</v>
      </c>
      <c r="T337" s="138">
        <v>94</v>
      </c>
      <c r="U337" s="134">
        <v>5.5</v>
      </c>
      <c r="V337" s="134">
        <v>5</v>
      </c>
      <c r="W337" s="83">
        <v>0</v>
      </c>
      <c r="X337" s="83">
        <v>0</v>
      </c>
      <c r="Y337" s="259"/>
      <c r="Z337" s="259"/>
    </row>
    <row r="338" spans="1:26" ht="41.25" customHeight="1" outlineLevel="2" x14ac:dyDescent="0.3">
      <c r="A338" s="78" t="s">
        <v>715</v>
      </c>
      <c r="B338" s="250"/>
      <c r="C338" s="110" t="s">
        <v>619</v>
      </c>
      <c r="D338" s="80" t="s">
        <v>78</v>
      </c>
      <c r="E338" s="80">
        <v>1</v>
      </c>
      <c r="F338" s="80">
        <v>1</v>
      </c>
      <c r="G338" s="250"/>
      <c r="H338" s="250"/>
      <c r="I338" s="149">
        <v>33977</v>
      </c>
      <c r="J338" s="149">
        <v>33977</v>
      </c>
      <c r="K338" s="74" t="s">
        <v>45</v>
      </c>
      <c r="L338" s="74" t="s">
        <v>45</v>
      </c>
      <c r="M338" s="91"/>
      <c r="N338" s="149">
        <v>33977</v>
      </c>
      <c r="O338" s="74" t="s">
        <v>45</v>
      </c>
      <c r="P338" s="74" t="s">
        <v>45</v>
      </c>
      <c r="Q338" s="94">
        <v>960.7</v>
      </c>
      <c r="R338" s="74">
        <v>0</v>
      </c>
      <c r="S338" s="83">
        <v>100</v>
      </c>
      <c r="T338" s="138">
        <v>95</v>
      </c>
      <c r="U338" s="134">
        <v>5</v>
      </c>
      <c r="V338" s="134">
        <v>4.5</v>
      </c>
      <c r="W338" s="83">
        <v>0</v>
      </c>
      <c r="X338" s="83">
        <v>0</v>
      </c>
      <c r="Y338" s="259"/>
      <c r="Z338" s="259"/>
    </row>
    <row r="339" spans="1:26" ht="41.25" customHeight="1" outlineLevel="2" x14ac:dyDescent="0.3">
      <c r="A339" s="78" t="s">
        <v>716</v>
      </c>
      <c r="B339" s="250"/>
      <c r="C339" s="110" t="s">
        <v>620</v>
      </c>
      <c r="D339" s="80" t="s">
        <v>78</v>
      </c>
      <c r="E339" s="80">
        <v>1</v>
      </c>
      <c r="F339" s="80">
        <v>1</v>
      </c>
      <c r="G339" s="250"/>
      <c r="H339" s="250"/>
      <c r="I339" s="149">
        <v>43863</v>
      </c>
      <c r="J339" s="149">
        <v>43863</v>
      </c>
      <c r="K339" s="74" t="s">
        <v>45</v>
      </c>
      <c r="L339" s="74" t="s">
        <v>45</v>
      </c>
      <c r="M339" s="91"/>
      <c r="N339" s="149">
        <v>43863</v>
      </c>
      <c r="O339" s="74" t="s">
        <v>45</v>
      </c>
      <c r="P339" s="74" t="s">
        <v>45</v>
      </c>
      <c r="Q339" s="94">
        <v>1655</v>
      </c>
      <c r="R339" s="74">
        <v>0</v>
      </c>
      <c r="S339" s="83">
        <v>100</v>
      </c>
      <c r="T339" s="138">
        <v>95</v>
      </c>
      <c r="U339" s="134">
        <v>7</v>
      </c>
      <c r="V339" s="134">
        <v>6</v>
      </c>
      <c r="W339" s="83">
        <v>0</v>
      </c>
      <c r="X339" s="83">
        <v>0</v>
      </c>
      <c r="Y339" s="259"/>
      <c r="Z339" s="259"/>
    </row>
    <row r="340" spans="1:26" ht="41.25" customHeight="1" outlineLevel="2" x14ac:dyDescent="0.3">
      <c r="A340" s="78" t="s">
        <v>717</v>
      </c>
      <c r="B340" s="250"/>
      <c r="C340" s="110" t="s">
        <v>621</v>
      </c>
      <c r="D340" s="80" t="s">
        <v>78</v>
      </c>
      <c r="E340" s="80">
        <v>1</v>
      </c>
      <c r="F340" s="80">
        <v>1</v>
      </c>
      <c r="G340" s="250"/>
      <c r="H340" s="250"/>
      <c r="I340" s="148">
        <v>43808.2</v>
      </c>
      <c r="J340" s="148">
        <v>43808.2</v>
      </c>
      <c r="K340" s="74" t="s">
        <v>45</v>
      </c>
      <c r="L340" s="74" t="s">
        <v>45</v>
      </c>
      <c r="M340" s="91"/>
      <c r="N340" s="148">
        <v>43808.2</v>
      </c>
      <c r="O340" s="74" t="s">
        <v>45</v>
      </c>
      <c r="P340" s="74" t="s">
        <v>45</v>
      </c>
      <c r="Q340" s="94">
        <v>0</v>
      </c>
      <c r="R340" s="74">
        <v>0</v>
      </c>
      <c r="S340" s="83">
        <v>93</v>
      </c>
      <c r="T340" s="138">
        <v>88</v>
      </c>
      <c r="U340" s="134">
        <v>7</v>
      </c>
      <c r="V340" s="134">
        <v>5.6</v>
      </c>
      <c r="W340" s="83">
        <v>0</v>
      </c>
      <c r="X340" s="83">
        <v>0</v>
      </c>
      <c r="Y340" s="259"/>
      <c r="Z340" s="259"/>
    </row>
    <row r="341" spans="1:26" ht="41.25" customHeight="1" outlineLevel="2" x14ac:dyDescent="0.3">
      <c r="A341" s="78" t="s">
        <v>718</v>
      </c>
      <c r="B341" s="250"/>
      <c r="C341" s="110" t="s">
        <v>622</v>
      </c>
      <c r="D341" s="80" t="s">
        <v>78</v>
      </c>
      <c r="E341" s="80">
        <v>1</v>
      </c>
      <c r="F341" s="80">
        <v>1</v>
      </c>
      <c r="G341" s="250"/>
      <c r="H341" s="250"/>
      <c r="I341" s="148">
        <v>65646.3</v>
      </c>
      <c r="J341" s="148">
        <v>65646.3</v>
      </c>
      <c r="K341" s="74" t="s">
        <v>45</v>
      </c>
      <c r="L341" s="74" t="s">
        <v>45</v>
      </c>
      <c r="M341" s="83"/>
      <c r="N341" s="148">
        <v>65646.3</v>
      </c>
      <c r="O341" s="74" t="s">
        <v>45</v>
      </c>
      <c r="P341" s="74" t="s">
        <v>45</v>
      </c>
      <c r="Q341" s="94">
        <v>393.8</v>
      </c>
      <c r="R341" s="74">
        <v>0</v>
      </c>
      <c r="S341" s="83">
        <v>100</v>
      </c>
      <c r="T341" s="138">
        <v>95</v>
      </c>
      <c r="U341" s="134">
        <v>6</v>
      </c>
      <c r="V341" s="134">
        <v>5</v>
      </c>
      <c r="W341" s="83">
        <v>0</v>
      </c>
      <c r="X341" s="83">
        <v>0</v>
      </c>
      <c r="Y341" s="259"/>
      <c r="Z341" s="259"/>
    </row>
    <row r="342" spans="1:26" ht="41.25" customHeight="1" outlineLevel="2" x14ac:dyDescent="0.3">
      <c r="A342" s="78" t="s">
        <v>719</v>
      </c>
      <c r="B342" s="250"/>
      <c r="C342" s="110" t="s">
        <v>623</v>
      </c>
      <c r="D342" s="80" t="s">
        <v>78</v>
      </c>
      <c r="E342" s="80">
        <v>1</v>
      </c>
      <c r="F342" s="80">
        <v>1</v>
      </c>
      <c r="G342" s="250"/>
      <c r="H342" s="250"/>
      <c r="I342" s="148">
        <v>55056.2</v>
      </c>
      <c r="J342" s="148">
        <v>55056.2</v>
      </c>
      <c r="K342" s="74" t="s">
        <v>45</v>
      </c>
      <c r="L342" s="74" t="s">
        <v>45</v>
      </c>
      <c r="M342" s="83"/>
      <c r="N342" s="148">
        <v>55056.2</v>
      </c>
      <c r="O342" s="74" t="s">
        <v>45</v>
      </c>
      <c r="P342" s="74" t="s">
        <v>45</v>
      </c>
      <c r="Q342" s="94">
        <v>120</v>
      </c>
      <c r="R342" s="74">
        <v>0</v>
      </c>
      <c r="S342" s="83">
        <v>93</v>
      </c>
      <c r="T342" s="138">
        <v>88</v>
      </c>
      <c r="U342" s="134">
        <v>6</v>
      </c>
      <c r="V342" s="134">
        <v>5</v>
      </c>
      <c r="W342" s="83">
        <v>2</v>
      </c>
      <c r="X342" s="83">
        <v>0</v>
      </c>
      <c r="Y342" s="259"/>
      <c r="Z342" s="259"/>
    </row>
    <row r="343" spans="1:26" ht="41.25" customHeight="1" outlineLevel="2" x14ac:dyDescent="0.3">
      <c r="A343" s="78" t="s">
        <v>720</v>
      </c>
      <c r="B343" s="250"/>
      <c r="C343" s="110" t="s">
        <v>624</v>
      </c>
      <c r="D343" s="80" t="s">
        <v>78</v>
      </c>
      <c r="E343" s="80">
        <v>1</v>
      </c>
      <c r="F343" s="80">
        <v>1</v>
      </c>
      <c r="G343" s="250"/>
      <c r="H343" s="250"/>
      <c r="I343" s="148">
        <v>67045.2</v>
      </c>
      <c r="J343" s="148">
        <v>67045.2</v>
      </c>
      <c r="K343" s="74" t="s">
        <v>45</v>
      </c>
      <c r="L343" s="74" t="s">
        <v>45</v>
      </c>
      <c r="M343" s="83"/>
      <c r="N343" s="148">
        <v>67045.2</v>
      </c>
      <c r="O343" s="74" t="s">
        <v>45</v>
      </c>
      <c r="P343" s="74" t="s">
        <v>45</v>
      </c>
      <c r="Q343" s="94">
        <v>285.55</v>
      </c>
      <c r="R343" s="74">
        <v>0</v>
      </c>
      <c r="S343" s="83">
        <v>100</v>
      </c>
      <c r="T343" s="138">
        <v>94</v>
      </c>
      <c r="U343" s="134">
        <v>7</v>
      </c>
      <c r="V343" s="134">
        <v>6.5</v>
      </c>
      <c r="W343" s="83">
        <v>0</v>
      </c>
      <c r="X343" s="83">
        <v>1</v>
      </c>
      <c r="Y343" s="259"/>
      <c r="Z343" s="259"/>
    </row>
    <row r="344" spans="1:26" ht="41.25" customHeight="1" outlineLevel="2" x14ac:dyDescent="0.3">
      <c r="A344" s="78" t="s">
        <v>721</v>
      </c>
      <c r="B344" s="250"/>
      <c r="C344" s="110" t="s">
        <v>625</v>
      </c>
      <c r="D344" s="80" t="s">
        <v>78</v>
      </c>
      <c r="E344" s="80">
        <v>1</v>
      </c>
      <c r="F344" s="80">
        <v>1</v>
      </c>
      <c r="G344" s="250"/>
      <c r="H344" s="250"/>
      <c r="I344" s="148">
        <v>44195</v>
      </c>
      <c r="J344" s="148">
        <v>44195</v>
      </c>
      <c r="K344" s="74" t="s">
        <v>45</v>
      </c>
      <c r="L344" s="74" t="s">
        <v>45</v>
      </c>
      <c r="M344" s="83"/>
      <c r="N344" s="148">
        <v>44195</v>
      </c>
      <c r="O344" s="74" t="s">
        <v>45</v>
      </c>
      <c r="P344" s="74" t="s">
        <v>45</v>
      </c>
      <c r="Q344" s="94">
        <v>381</v>
      </c>
      <c r="R344" s="74">
        <v>0</v>
      </c>
      <c r="S344" s="83">
        <v>98</v>
      </c>
      <c r="T344" s="138">
        <v>92</v>
      </c>
      <c r="U344" s="134">
        <v>6</v>
      </c>
      <c r="V344" s="134">
        <v>5.5</v>
      </c>
      <c r="W344" s="83">
        <v>0</v>
      </c>
      <c r="X344" s="83">
        <v>0</v>
      </c>
      <c r="Y344" s="259"/>
      <c r="Z344" s="259"/>
    </row>
    <row r="345" spans="1:26" ht="41.25" customHeight="1" outlineLevel="2" x14ac:dyDescent="0.3">
      <c r="A345" s="78" t="s">
        <v>722</v>
      </c>
      <c r="B345" s="250"/>
      <c r="C345" s="110" t="s">
        <v>626</v>
      </c>
      <c r="D345" s="80" t="s">
        <v>78</v>
      </c>
      <c r="E345" s="80">
        <v>1</v>
      </c>
      <c r="F345" s="80">
        <v>1</v>
      </c>
      <c r="G345" s="250"/>
      <c r="H345" s="250"/>
      <c r="I345" s="148">
        <v>52591.5</v>
      </c>
      <c r="J345" s="148">
        <v>52591.5</v>
      </c>
      <c r="K345" s="74" t="s">
        <v>45</v>
      </c>
      <c r="L345" s="74" t="s">
        <v>45</v>
      </c>
      <c r="M345" s="83"/>
      <c r="N345" s="148">
        <v>52591.5</v>
      </c>
      <c r="O345" s="74" t="s">
        <v>45</v>
      </c>
      <c r="P345" s="74" t="s">
        <v>45</v>
      </c>
      <c r="Q345" s="141">
        <v>282</v>
      </c>
      <c r="R345" s="74">
        <v>0</v>
      </c>
      <c r="S345" s="83">
        <v>100</v>
      </c>
      <c r="T345" s="138">
        <v>94</v>
      </c>
      <c r="U345" s="134">
        <v>5</v>
      </c>
      <c r="V345" s="134">
        <v>4.5</v>
      </c>
      <c r="W345" s="83">
        <v>0</v>
      </c>
      <c r="X345" s="83">
        <v>2</v>
      </c>
      <c r="Y345" s="259"/>
      <c r="Z345" s="259"/>
    </row>
    <row r="346" spans="1:26" ht="41.25" customHeight="1" outlineLevel="2" x14ac:dyDescent="0.3">
      <c r="A346" s="78" t="s">
        <v>723</v>
      </c>
      <c r="B346" s="250"/>
      <c r="C346" s="110" t="s">
        <v>627</v>
      </c>
      <c r="D346" s="80" t="s">
        <v>78</v>
      </c>
      <c r="E346" s="80">
        <v>1</v>
      </c>
      <c r="F346" s="80">
        <v>1</v>
      </c>
      <c r="G346" s="250"/>
      <c r="H346" s="250"/>
      <c r="I346" s="148">
        <v>87679.1</v>
      </c>
      <c r="J346" s="148">
        <v>87679.1</v>
      </c>
      <c r="K346" s="74" t="s">
        <v>45</v>
      </c>
      <c r="L346" s="74" t="s">
        <v>45</v>
      </c>
      <c r="M346" s="83"/>
      <c r="N346" s="148">
        <v>87679.1</v>
      </c>
      <c r="O346" s="74" t="s">
        <v>45</v>
      </c>
      <c r="P346" s="74" t="s">
        <v>45</v>
      </c>
      <c r="Q346" s="141">
        <v>215</v>
      </c>
      <c r="R346" s="74">
        <v>0</v>
      </c>
      <c r="S346" s="83">
        <v>100</v>
      </c>
      <c r="T346" s="138">
        <v>95</v>
      </c>
      <c r="U346" s="134">
        <v>8</v>
      </c>
      <c r="V346" s="134">
        <v>7</v>
      </c>
      <c r="W346" s="83">
        <v>0</v>
      </c>
      <c r="X346" s="83">
        <v>0</v>
      </c>
      <c r="Y346" s="259"/>
      <c r="Z346" s="259"/>
    </row>
    <row r="347" spans="1:26" ht="41.25" customHeight="1" outlineLevel="2" x14ac:dyDescent="0.3">
      <c r="A347" s="78" t="s">
        <v>724</v>
      </c>
      <c r="B347" s="250"/>
      <c r="C347" s="110" t="s">
        <v>628</v>
      </c>
      <c r="D347" s="80" t="s">
        <v>78</v>
      </c>
      <c r="E347" s="80">
        <v>1</v>
      </c>
      <c r="F347" s="80">
        <v>1</v>
      </c>
      <c r="G347" s="250"/>
      <c r="H347" s="250"/>
      <c r="I347" s="148">
        <v>64867</v>
      </c>
      <c r="J347" s="148">
        <v>64867</v>
      </c>
      <c r="K347" s="74" t="s">
        <v>45</v>
      </c>
      <c r="L347" s="74" t="s">
        <v>45</v>
      </c>
      <c r="M347" s="83"/>
      <c r="N347" s="148">
        <v>64867</v>
      </c>
      <c r="O347" s="74" t="s">
        <v>45</v>
      </c>
      <c r="P347" s="74" t="s">
        <v>45</v>
      </c>
      <c r="Q347" s="141">
        <v>373</v>
      </c>
      <c r="R347" s="74">
        <v>0</v>
      </c>
      <c r="S347" s="83">
        <v>98</v>
      </c>
      <c r="T347" s="138">
        <v>93</v>
      </c>
      <c r="U347" s="134">
        <v>7</v>
      </c>
      <c r="V347" s="134">
        <v>5.6</v>
      </c>
      <c r="W347" s="83">
        <v>1</v>
      </c>
      <c r="X347" s="83">
        <v>1</v>
      </c>
      <c r="Y347" s="259"/>
      <c r="Z347" s="259"/>
    </row>
    <row r="348" spans="1:26" ht="41.25" customHeight="1" outlineLevel="2" x14ac:dyDescent="0.3">
      <c r="A348" s="78" t="s">
        <v>725</v>
      </c>
      <c r="B348" s="250"/>
      <c r="C348" s="110" t="s">
        <v>629</v>
      </c>
      <c r="D348" s="80" t="s">
        <v>78</v>
      </c>
      <c r="E348" s="80">
        <v>1</v>
      </c>
      <c r="F348" s="80">
        <v>1</v>
      </c>
      <c r="G348" s="250"/>
      <c r="H348" s="250"/>
      <c r="I348" s="148">
        <v>74061.5</v>
      </c>
      <c r="J348" s="148">
        <v>74061.5</v>
      </c>
      <c r="K348" s="74" t="s">
        <v>45</v>
      </c>
      <c r="L348" s="74" t="s">
        <v>45</v>
      </c>
      <c r="M348" s="83"/>
      <c r="N348" s="148">
        <v>74061.5</v>
      </c>
      <c r="O348" s="74" t="s">
        <v>45</v>
      </c>
      <c r="P348" s="74" t="s">
        <v>45</v>
      </c>
      <c r="Q348" s="141">
        <v>5.5</v>
      </c>
      <c r="R348" s="74">
        <v>0</v>
      </c>
      <c r="S348" s="83">
        <v>100</v>
      </c>
      <c r="T348" s="138">
        <v>95</v>
      </c>
      <c r="U348" s="134">
        <v>6</v>
      </c>
      <c r="V348" s="134">
        <v>5</v>
      </c>
      <c r="W348" s="83">
        <v>0</v>
      </c>
      <c r="X348" s="83">
        <v>0</v>
      </c>
      <c r="Y348" s="259"/>
      <c r="Z348" s="259"/>
    </row>
    <row r="349" spans="1:26" ht="41.25" customHeight="1" outlineLevel="2" x14ac:dyDescent="0.3">
      <c r="A349" s="78" t="s">
        <v>726</v>
      </c>
      <c r="B349" s="250"/>
      <c r="C349" s="110" t="s">
        <v>630</v>
      </c>
      <c r="D349" s="80" t="s">
        <v>78</v>
      </c>
      <c r="E349" s="80">
        <v>1</v>
      </c>
      <c r="F349" s="80">
        <v>1</v>
      </c>
      <c r="G349" s="250"/>
      <c r="H349" s="250"/>
      <c r="I349" s="148">
        <v>140714.4</v>
      </c>
      <c r="J349" s="148">
        <v>140714.4</v>
      </c>
      <c r="K349" s="74" t="s">
        <v>45</v>
      </c>
      <c r="L349" s="74" t="s">
        <v>45</v>
      </c>
      <c r="M349" s="83"/>
      <c r="N349" s="148">
        <v>140714.4</v>
      </c>
      <c r="O349" s="74" t="s">
        <v>45</v>
      </c>
      <c r="P349" s="74" t="s">
        <v>45</v>
      </c>
      <c r="Q349" s="141">
        <v>0</v>
      </c>
      <c r="R349" s="74">
        <v>0</v>
      </c>
      <c r="S349" s="83">
        <v>95</v>
      </c>
      <c r="T349" s="138">
        <v>91</v>
      </c>
      <c r="U349" s="134">
        <v>6</v>
      </c>
      <c r="V349" s="134">
        <v>6</v>
      </c>
      <c r="W349" s="83">
        <v>2</v>
      </c>
      <c r="X349" s="83">
        <v>1</v>
      </c>
      <c r="Y349" s="259"/>
      <c r="Z349" s="259"/>
    </row>
    <row r="350" spans="1:26" ht="41.25" customHeight="1" outlineLevel="2" x14ac:dyDescent="0.3">
      <c r="A350" s="78" t="s">
        <v>727</v>
      </c>
      <c r="B350" s="250"/>
      <c r="C350" s="110" t="s">
        <v>631</v>
      </c>
      <c r="D350" s="80" t="s">
        <v>78</v>
      </c>
      <c r="E350" s="80">
        <v>1</v>
      </c>
      <c r="F350" s="80">
        <v>1</v>
      </c>
      <c r="G350" s="250"/>
      <c r="H350" s="250"/>
      <c r="I350" s="148">
        <v>65002.5</v>
      </c>
      <c r="J350" s="148">
        <v>65002.5</v>
      </c>
      <c r="K350" s="74" t="s">
        <v>45</v>
      </c>
      <c r="L350" s="74" t="s">
        <v>45</v>
      </c>
      <c r="M350" s="83"/>
      <c r="N350" s="148">
        <v>65002.5</v>
      </c>
      <c r="O350" s="74" t="s">
        <v>45</v>
      </c>
      <c r="P350" s="74" t="s">
        <v>45</v>
      </c>
      <c r="Q350" s="141">
        <v>139.80000000000001</v>
      </c>
      <c r="R350" s="74">
        <v>0</v>
      </c>
      <c r="S350" s="83">
        <v>100</v>
      </c>
      <c r="T350" s="138">
        <v>95</v>
      </c>
      <c r="U350" s="134">
        <v>6</v>
      </c>
      <c r="V350" s="134">
        <v>5</v>
      </c>
      <c r="W350" s="83">
        <v>1</v>
      </c>
      <c r="X350" s="83">
        <v>0</v>
      </c>
      <c r="Y350" s="259"/>
      <c r="Z350" s="259"/>
    </row>
    <row r="351" spans="1:26" ht="41.25" customHeight="1" outlineLevel="2" x14ac:dyDescent="0.3">
      <c r="A351" s="78" t="s">
        <v>728</v>
      </c>
      <c r="B351" s="250"/>
      <c r="C351" s="110" t="s">
        <v>632</v>
      </c>
      <c r="D351" s="80" t="s">
        <v>78</v>
      </c>
      <c r="E351" s="80">
        <v>1</v>
      </c>
      <c r="F351" s="80">
        <v>1</v>
      </c>
      <c r="G351" s="250"/>
      <c r="H351" s="250"/>
      <c r="I351" s="148">
        <v>66960.3</v>
      </c>
      <c r="J351" s="148">
        <v>66960.3</v>
      </c>
      <c r="K351" s="74" t="s">
        <v>45</v>
      </c>
      <c r="L351" s="74" t="s">
        <v>45</v>
      </c>
      <c r="M351" s="83"/>
      <c r="N351" s="148">
        <v>66960.3</v>
      </c>
      <c r="O351" s="74" t="s">
        <v>45</v>
      </c>
      <c r="P351" s="74" t="s">
        <v>45</v>
      </c>
      <c r="Q351" s="141">
        <v>102.9</v>
      </c>
      <c r="R351" s="74">
        <v>0</v>
      </c>
      <c r="S351" s="83">
        <v>100</v>
      </c>
      <c r="T351" s="138">
        <v>94</v>
      </c>
      <c r="U351" s="134">
        <v>6</v>
      </c>
      <c r="V351" s="134">
        <v>5.5</v>
      </c>
      <c r="W351" s="83">
        <v>0</v>
      </c>
      <c r="X351" s="83">
        <v>0</v>
      </c>
      <c r="Y351" s="259"/>
      <c r="Z351" s="259"/>
    </row>
    <row r="352" spans="1:26" ht="41.25" customHeight="1" outlineLevel="2" x14ac:dyDescent="0.3">
      <c r="A352" s="78" t="s">
        <v>729</v>
      </c>
      <c r="B352" s="250"/>
      <c r="C352" s="110" t="s">
        <v>633</v>
      </c>
      <c r="D352" s="80" t="s">
        <v>78</v>
      </c>
      <c r="E352" s="80">
        <v>1</v>
      </c>
      <c r="F352" s="80">
        <v>1</v>
      </c>
      <c r="G352" s="250"/>
      <c r="H352" s="250"/>
      <c r="I352" s="148">
        <v>28237</v>
      </c>
      <c r="J352" s="148">
        <v>28237</v>
      </c>
      <c r="K352" s="74" t="s">
        <v>45</v>
      </c>
      <c r="L352" s="74" t="s">
        <v>45</v>
      </c>
      <c r="M352" s="83"/>
      <c r="N352" s="148">
        <v>28237</v>
      </c>
      <c r="O352" s="74" t="s">
        <v>45</v>
      </c>
      <c r="P352" s="74" t="s">
        <v>45</v>
      </c>
      <c r="Q352" s="141">
        <v>227</v>
      </c>
      <c r="R352" s="74">
        <v>0</v>
      </c>
      <c r="S352" s="83">
        <v>94</v>
      </c>
      <c r="T352" s="138">
        <v>90</v>
      </c>
      <c r="U352" s="134">
        <v>6</v>
      </c>
      <c r="V352" s="134">
        <v>5</v>
      </c>
      <c r="W352" s="83">
        <v>1</v>
      </c>
      <c r="X352" s="83">
        <v>0</v>
      </c>
      <c r="Y352" s="259"/>
      <c r="Z352" s="259"/>
    </row>
    <row r="353" spans="1:26" ht="41.25" customHeight="1" outlineLevel="2" x14ac:dyDescent="0.3">
      <c r="A353" s="78" t="s">
        <v>730</v>
      </c>
      <c r="B353" s="250"/>
      <c r="C353" s="110" t="s">
        <v>634</v>
      </c>
      <c r="D353" s="80" t="s">
        <v>78</v>
      </c>
      <c r="E353" s="80">
        <v>1</v>
      </c>
      <c r="F353" s="80">
        <v>1</v>
      </c>
      <c r="G353" s="250"/>
      <c r="H353" s="250"/>
      <c r="I353" s="148">
        <v>33852.5</v>
      </c>
      <c r="J353" s="148">
        <v>33852.5</v>
      </c>
      <c r="K353" s="74" t="s">
        <v>45</v>
      </c>
      <c r="L353" s="74" t="s">
        <v>45</v>
      </c>
      <c r="M353" s="83"/>
      <c r="N353" s="148">
        <v>33852.5</v>
      </c>
      <c r="O353" s="74" t="s">
        <v>45</v>
      </c>
      <c r="P353" s="74" t="s">
        <v>45</v>
      </c>
      <c r="Q353" s="141">
        <v>673.19</v>
      </c>
      <c r="R353" s="74">
        <v>0</v>
      </c>
      <c r="S353" s="83">
        <v>94</v>
      </c>
      <c r="T353" s="138">
        <v>91</v>
      </c>
      <c r="U353" s="134">
        <v>7</v>
      </c>
      <c r="V353" s="134">
        <v>6</v>
      </c>
      <c r="W353" s="83">
        <v>0</v>
      </c>
      <c r="X353" s="83">
        <v>0</v>
      </c>
      <c r="Y353" s="259"/>
      <c r="Z353" s="259"/>
    </row>
    <row r="354" spans="1:26" ht="41.25" customHeight="1" outlineLevel="2" x14ac:dyDescent="0.3">
      <c r="A354" s="78" t="s">
        <v>731</v>
      </c>
      <c r="B354" s="250"/>
      <c r="C354" s="110" t="s">
        <v>635</v>
      </c>
      <c r="D354" s="80" t="s">
        <v>78</v>
      </c>
      <c r="E354" s="80">
        <v>1</v>
      </c>
      <c r="F354" s="80">
        <v>1</v>
      </c>
      <c r="G354" s="250"/>
      <c r="H354" s="250"/>
      <c r="I354" s="148">
        <v>45017.3</v>
      </c>
      <c r="J354" s="148">
        <v>45017.3</v>
      </c>
      <c r="K354" s="74" t="s">
        <v>45</v>
      </c>
      <c r="L354" s="74" t="s">
        <v>45</v>
      </c>
      <c r="M354" s="83"/>
      <c r="N354" s="148">
        <v>45017.3</v>
      </c>
      <c r="O354" s="74" t="s">
        <v>45</v>
      </c>
      <c r="P354" s="74" t="s">
        <v>45</v>
      </c>
      <c r="Q354" s="141">
        <v>938.25</v>
      </c>
      <c r="R354" s="74">
        <v>0</v>
      </c>
      <c r="S354" s="83">
        <v>100</v>
      </c>
      <c r="T354" s="138">
        <v>95</v>
      </c>
      <c r="U354" s="134">
        <v>7</v>
      </c>
      <c r="V354" s="134">
        <v>6</v>
      </c>
      <c r="W354" s="83">
        <v>0</v>
      </c>
      <c r="X354" s="83">
        <v>0</v>
      </c>
      <c r="Y354" s="259"/>
      <c r="Z354" s="259"/>
    </row>
    <row r="355" spans="1:26" ht="41.25" customHeight="1" outlineLevel="2" x14ac:dyDescent="0.3">
      <c r="A355" s="78" t="s">
        <v>732</v>
      </c>
      <c r="B355" s="250"/>
      <c r="C355" s="110" t="s">
        <v>636</v>
      </c>
      <c r="D355" s="80" t="s">
        <v>78</v>
      </c>
      <c r="E355" s="80">
        <v>1</v>
      </c>
      <c r="F355" s="80">
        <v>1</v>
      </c>
      <c r="G355" s="250"/>
      <c r="H355" s="250"/>
      <c r="I355" s="148">
        <v>44300.1</v>
      </c>
      <c r="J355" s="148">
        <v>44300.1</v>
      </c>
      <c r="K355" s="74" t="s">
        <v>45</v>
      </c>
      <c r="L355" s="74" t="s">
        <v>45</v>
      </c>
      <c r="M355" s="83"/>
      <c r="N355" s="148">
        <v>44300.1</v>
      </c>
      <c r="O355" s="74" t="s">
        <v>45</v>
      </c>
      <c r="P355" s="74" t="s">
        <v>45</v>
      </c>
      <c r="Q355" s="141">
        <v>592</v>
      </c>
      <c r="R355" s="74">
        <v>0</v>
      </c>
      <c r="S355" s="83">
        <v>88</v>
      </c>
      <c r="T355" s="138">
        <v>84</v>
      </c>
      <c r="U355" s="134">
        <v>6</v>
      </c>
      <c r="V355" s="134">
        <v>5.5</v>
      </c>
      <c r="W355" s="83">
        <v>0</v>
      </c>
      <c r="X355" s="83">
        <v>2</v>
      </c>
      <c r="Y355" s="259"/>
      <c r="Z355" s="259"/>
    </row>
    <row r="356" spans="1:26" ht="41.25" customHeight="1" outlineLevel="2" x14ac:dyDescent="0.3">
      <c r="A356" s="78" t="s">
        <v>733</v>
      </c>
      <c r="B356" s="250"/>
      <c r="C356" s="110" t="s">
        <v>637</v>
      </c>
      <c r="D356" s="80" t="s">
        <v>78</v>
      </c>
      <c r="E356" s="80">
        <v>1</v>
      </c>
      <c r="F356" s="80">
        <v>1</v>
      </c>
      <c r="G356" s="250"/>
      <c r="H356" s="250"/>
      <c r="I356" s="148">
        <v>55286.3</v>
      </c>
      <c r="J356" s="148">
        <v>55286.3</v>
      </c>
      <c r="K356" s="74" t="s">
        <v>45</v>
      </c>
      <c r="L356" s="74" t="s">
        <v>45</v>
      </c>
      <c r="M356" s="83"/>
      <c r="N356" s="148">
        <v>55286.3</v>
      </c>
      <c r="O356" s="74" t="s">
        <v>45</v>
      </c>
      <c r="P356" s="74" t="s">
        <v>45</v>
      </c>
      <c r="Q356" s="141">
        <v>848.7</v>
      </c>
      <c r="R356" s="74">
        <v>0</v>
      </c>
      <c r="S356" s="83">
        <v>100</v>
      </c>
      <c r="T356" s="138">
        <v>94</v>
      </c>
      <c r="U356" s="134">
        <v>6</v>
      </c>
      <c r="V356" s="134">
        <v>5.5</v>
      </c>
      <c r="W356" s="83">
        <v>1</v>
      </c>
      <c r="X356" s="83">
        <v>0</v>
      </c>
      <c r="Y356" s="259"/>
      <c r="Z356" s="259"/>
    </row>
    <row r="357" spans="1:26" ht="41.25" customHeight="1" outlineLevel="2" x14ac:dyDescent="0.3">
      <c r="A357" s="78" t="s">
        <v>734</v>
      </c>
      <c r="B357" s="250"/>
      <c r="C357" s="110" t="s">
        <v>638</v>
      </c>
      <c r="D357" s="80" t="s">
        <v>78</v>
      </c>
      <c r="E357" s="80">
        <v>1</v>
      </c>
      <c r="F357" s="80">
        <v>1</v>
      </c>
      <c r="G357" s="250"/>
      <c r="H357" s="250"/>
      <c r="I357" s="148">
        <v>65995</v>
      </c>
      <c r="J357" s="148">
        <v>65995</v>
      </c>
      <c r="K357" s="74" t="s">
        <v>45</v>
      </c>
      <c r="L357" s="74" t="s">
        <v>45</v>
      </c>
      <c r="M357" s="83"/>
      <c r="N357" s="148">
        <v>65995</v>
      </c>
      <c r="O357" s="74" t="s">
        <v>45</v>
      </c>
      <c r="P357" s="74" t="s">
        <v>45</v>
      </c>
      <c r="Q357" s="141">
        <v>67.5</v>
      </c>
      <c r="R357" s="74">
        <v>0</v>
      </c>
      <c r="S357" s="83">
        <v>91</v>
      </c>
      <c r="T357" s="138">
        <v>87</v>
      </c>
      <c r="U357" s="134">
        <v>6</v>
      </c>
      <c r="V357" s="134">
        <v>5.5</v>
      </c>
      <c r="W357" s="83">
        <v>0</v>
      </c>
      <c r="X357" s="83">
        <v>0</v>
      </c>
      <c r="Y357" s="259"/>
      <c r="Z357" s="259"/>
    </row>
    <row r="358" spans="1:26" ht="41.25" customHeight="1" outlineLevel="2" x14ac:dyDescent="0.3">
      <c r="A358" s="78" t="s">
        <v>735</v>
      </c>
      <c r="B358" s="250"/>
      <c r="C358" s="110" t="s">
        <v>639</v>
      </c>
      <c r="D358" s="80" t="s">
        <v>78</v>
      </c>
      <c r="E358" s="80">
        <v>1</v>
      </c>
      <c r="F358" s="80">
        <v>1</v>
      </c>
      <c r="G358" s="250"/>
      <c r="H358" s="250"/>
      <c r="I358" s="148">
        <v>33849.699999999997</v>
      </c>
      <c r="J358" s="148">
        <v>33849.699999999997</v>
      </c>
      <c r="K358" s="74" t="s">
        <v>45</v>
      </c>
      <c r="L358" s="74" t="s">
        <v>45</v>
      </c>
      <c r="M358" s="83"/>
      <c r="N358" s="148">
        <v>33849.699999999997</v>
      </c>
      <c r="O358" s="74" t="s">
        <v>45</v>
      </c>
      <c r="P358" s="74" t="s">
        <v>45</v>
      </c>
      <c r="Q358" s="141">
        <v>2942</v>
      </c>
      <c r="R358" s="74">
        <v>0</v>
      </c>
      <c r="S358" s="83">
        <v>82</v>
      </c>
      <c r="T358" s="138">
        <v>79</v>
      </c>
      <c r="U358" s="134">
        <v>6</v>
      </c>
      <c r="V358" s="134">
        <v>5.5</v>
      </c>
      <c r="W358" s="83">
        <v>0</v>
      </c>
      <c r="X358" s="83">
        <v>0</v>
      </c>
      <c r="Y358" s="259"/>
      <c r="Z358" s="259"/>
    </row>
    <row r="359" spans="1:26" ht="41.25" customHeight="1" outlineLevel="2" x14ac:dyDescent="0.3">
      <c r="A359" s="78" t="s">
        <v>736</v>
      </c>
      <c r="B359" s="250"/>
      <c r="C359" s="110" t="s">
        <v>640</v>
      </c>
      <c r="D359" s="80" t="s">
        <v>78</v>
      </c>
      <c r="E359" s="80">
        <v>1</v>
      </c>
      <c r="F359" s="80">
        <v>1</v>
      </c>
      <c r="G359" s="250"/>
      <c r="H359" s="250"/>
      <c r="I359" s="148">
        <v>42531</v>
      </c>
      <c r="J359" s="148">
        <v>42531</v>
      </c>
      <c r="K359" s="74" t="s">
        <v>45</v>
      </c>
      <c r="L359" s="74" t="s">
        <v>45</v>
      </c>
      <c r="M359" s="83"/>
      <c r="N359" s="148">
        <v>42531</v>
      </c>
      <c r="O359" s="74" t="s">
        <v>45</v>
      </c>
      <c r="P359" s="74" t="s">
        <v>45</v>
      </c>
      <c r="Q359" s="141">
        <v>1123</v>
      </c>
      <c r="R359" s="74">
        <v>0</v>
      </c>
      <c r="S359" s="83">
        <v>100</v>
      </c>
      <c r="T359" s="138">
        <v>94</v>
      </c>
      <c r="U359" s="134">
        <v>6</v>
      </c>
      <c r="V359" s="134">
        <v>5.5</v>
      </c>
      <c r="W359" s="83">
        <v>0</v>
      </c>
      <c r="X359" s="83">
        <v>3</v>
      </c>
      <c r="Y359" s="259"/>
      <c r="Z359" s="259"/>
    </row>
    <row r="360" spans="1:26" ht="41.25" customHeight="1" outlineLevel="2" x14ac:dyDescent="0.3">
      <c r="A360" s="78" t="s">
        <v>737</v>
      </c>
      <c r="B360" s="250"/>
      <c r="C360" s="110" t="s">
        <v>641</v>
      </c>
      <c r="D360" s="80" t="s">
        <v>78</v>
      </c>
      <c r="E360" s="80">
        <v>1</v>
      </c>
      <c r="F360" s="80">
        <v>1</v>
      </c>
      <c r="G360" s="250"/>
      <c r="H360" s="250"/>
      <c r="I360" s="148">
        <v>42412.5</v>
      </c>
      <c r="J360" s="148">
        <v>42412.5</v>
      </c>
      <c r="K360" s="74" t="s">
        <v>45</v>
      </c>
      <c r="L360" s="74" t="s">
        <v>45</v>
      </c>
      <c r="M360" s="83"/>
      <c r="N360" s="148">
        <v>42412.5</v>
      </c>
      <c r="O360" s="74" t="s">
        <v>45</v>
      </c>
      <c r="P360" s="74" t="s">
        <v>45</v>
      </c>
      <c r="Q360" s="141">
        <v>739</v>
      </c>
      <c r="R360" s="74">
        <v>0</v>
      </c>
      <c r="S360" s="83">
        <v>100</v>
      </c>
      <c r="T360" s="138">
        <v>95</v>
      </c>
      <c r="U360" s="134">
        <v>6</v>
      </c>
      <c r="V360" s="134">
        <v>5.0999999999999996</v>
      </c>
      <c r="W360" s="83">
        <v>0</v>
      </c>
      <c r="X360" s="83">
        <v>0</v>
      </c>
      <c r="Y360" s="259"/>
      <c r="Z360" s="259"/>
    </row>
    <row r="361" spans="1:26" ht="41.25" customHeight="1" outlineLevel="2" x14ac:dyDescent="0.3">
      <c r="A361" s="78" t="s">
        <v>738</v>
      </c>
      <c r="B361" s="250"/>
      <c r="C361" s="110" t="s">
        <v>642</v>
      </c>
      <c r="D361" s="80" t="s">
        <v>78</v>
      </c>
      <c r="E361" s="80">
        <v>1</v>
      </c>
      <c r="F361" s="80">
        <v>1</v>
      </c>
      <c r="G361" s="250"/>
      <c r="H361" s="250"/>
      <c r="I361" s="148">
        <v>32275.8</v>
      </c>
      <c r="J361" s="148">
        <v>32275.8</v>
      </c>
      <c r="K361" s="74" t="s">
        <v>45</v>
      </c>
      <c r="L361" s="74" t="s">
        <v>45</v>
      </c>
      <c r="M361" s="83"/>
      <c r="N361" s="148">
        <v>32275.8</v>
      </c>
      <c r="O361" s="74" t="s">
        <v>45</v>
      </c>
      <c r="P361" s="74" t="s">
        <v>45</v>
      </c>
      <c r="Q361" s="141">
        <v>968</v>
      </c>
      <c r="R361" s="74">
        <v>0</v>
      </c>
      <c r="S361" s="83">
        <v>100</v>
      </c>
      <c r="T361" s="138">
        <v>95</v>
      </c>
      <c r="U361" s="134">
        <v>5</v>
      </c>
      <c r="V361" s="134">
        <v>4.3</v>
      </c>
      <c r="W361" s="83">
        <v>0</v>
      </c>
      <c r="X361" s="83">
        <v>0</v>
      </c>
      <c r="Y361" s="259"/>
      <c r="Z361" s="259"/>
    </row>
    <row r="362" spans="1:26" ht="36.75" customHeight="1" outlineLevel="1" x14ac:dyDescent="0.3">
      <c r="A362" s="71" t="s">
        <v>739</v>
      </c>
      <c r="B362" s="250"/>
      <c r="C362" s="116" t="s">
        <v>643</v>
      </c>
      <c r="D362" s="84" t="s">
        <v>21</v>
      </c>
      <c r="E362" s="84">
        <f>SUM(E363:E369)</f>
        <v>7</v>
      </c>
      <c r="F362" s="84">
        <f>SUM(F363:F369)</f>
        <v>7</v>
      </c>
      <c r="G362" s="250"/>
      <c r="H362" s="250"/>
      <c r="I362" s="152">
        <f>SUM(I363:I369)</f>
        <v>1136132.6000000001</v>
      </c>
      <c r="J362" s="152">
        <f>SUM(J363:J369)</f>
        <v>1136132.6000000001</v>
      </c>
      <c r="K362" s="74"/>
      <c r="L362" s="74"/>
      <c r="M362" s="83"/>
      <c r="N362" s="152">
        <f>SUM(N363:N369)</f>
        <v>1136132.6000000001</v>
      </c>
      <c r="O362" s="74"/>
      <c r="P362" s="74"/>
      <c r="Q362" s="141"/>
      <c r="R362" s="74"/>
      <c r="S362" s="135"/>
      <c r="T362" s="137"/>
      <c r="U362" s="132"/>
      <c r="V362" s="132"/>
      <c r="W362" s="135"/>
      <c r="X362" s="135"/>
      <c r="Y362" s="259"/>
      <c r="Z362" s="259"/>
    </row>
    <row r="363" spans="1:26" ht="23.25" customHeight="1" outlineLevel="2" x14ac:dyDescent="0.35">
      <c r="A363" s="78" t="s">
        <v>740</v>
      </c>
      <c r="B363" s="250"/>
      <c r="C363" s="110" t="s">
        <v>644</v>
      </c>
      <c r="D363" s="80" t="s">
        <v>78</v>
      </c>
      <c r="E363" s="80">
        <v>1</v>
      </c>
      <c r="F363" s="80">
        <v>1</v>
      </c>
      <c r="G363" s="250"/>
      <c r="H363" s="250"/>
      <c r="I363" s="150">
        <v>85260</v>
      </c>
      <c r="J363" s="150">
        <v>85260</v>
      </c>
      <c r="K363" s="74" t="s">
        <v>45</v>
      </c>
      <c r="L363" s="74" t="s">
        <v>45</v>
      </c>
      <c r="M363" s="83"/>
      <c r="N363" s="150">
        <v>85260</v>
      </c>
      <c r="O363" s="74" t="s">
        <v>45</v>
      </c>
      <c r="P363" s="74" t="s">
        <v>45</v>
      </c>
      <c r="Q363" s="188">
        <v>186</v>
      </c>
      <c r="R363" s="85">
        <v>0</v>
      </c>
      <c r="S363" s="83">
        <v>100</v>
      </c>
      <c r="T363" s="138">
        <v>95</v>
      </c>
      <c r="U363" s="134">
        <v>6</v>
      </c>
      <c r="V363" s="134">
        <v>5.5</v>
      </c>
      <c r="W363" s="83">
        <v>0</v>
      </c>
      <c r="X363" s="83">
        <v>1</v>
      </c>
      <c r="Y363" s="259"/>
      <c r="Z363" s="259"/>
    </row>
    <row r="364" spans="1:26" ht="23.25" customHeight="1" outlineLevel="2" x14ac:dyDescent="0.35">
      <c r="A364" s="78" t="s">
        <v>741</v>
      </c>
      <c r="B364" s="250"/>
      <c r="C364" s="110" t="s">
        <v>645</v>
      </c>
      <c r="D364" s="80" t="s">
        <v>78</v>
      </c>
      <c r="E364" s="80">
        <v>1</v>
      </c>
      <c r="F364" s="80">
        <v>1</v>
      </c>
      <c r="G364" s="250"/>
      <c r="H364" s="250"/>
      <c r="I364" s="150">
        <v>75848.800000000003</v>
      </c>
      <c r="J364" s="150">
        <v>75848.800000000003</v>
      </c>
      <c r="K364" s="74" t="s">
        <v>45</v>
      </c>
      <c r="L364" s="74" t="s">
        <v>45</v>
      </c>
      <c r="M364" s="83"/>
      <c r="N364" s="150">
        <v>75848.800000000003</v>
      </c>
      <c r="O364" s="74" t="s">
        <v>45</v>
      </c>
      <c r="P364" s="74" t="s">
        <v>45</v>
      </c>
      <c r="Q364" s="188">
        <v>484.5</v>
      </c>
      <c r="R364" s="85">
        <v>0</v>
      </c>
      <c r="S364" s="83">
        <v>100</v>
      </c>
      <c r="T364" s="138">
        <v>94</v>
      </c>
      <c r="U364" s="134">
        <v>6</v>
      </c>
      <c r="V364" s="134">
        <v>4.9000000000000004</v>
      </c>
      <c r="W364" s="83">
        <v>1</v>
      </c>
      <c r="X364" s="83">
        <v>0</v>
      </c>
      <c r="Y364" s="259"/>
      <c r="Z364" s="259"/>
    </row>
    <row r="365" spans="1:26" ht="23.25" customHeight="1" outlineLevel="2" x14ac:dyDescent="0.35">
      <c r="A365" s="78" t="s">
        <v>742</v>
      </c>
      <c r="B365" s="250"/>
      <c r="C365" s="110" t="s">
        <v>646</v>
      </c>
      <c r="D365" s="80" t="s">
        <v>78</v>
      </c>
      <c r="E365" s="80">
        <v>1</v>
      </c>
      <c r="F365" s="80">
        <v>1</v>
      </c>
      <c r="G365" s="250"/>
      <c r="H365" s="250"/>
      <c r="I365" s="150">
        <v>132588.70000000001</v>
      </c>
      <c r="J365" s="150">
        <v>132588.70000000001</v>
      </c>
      <c r="K365" s="74" t="s">
        <v>45</v>
      </c>
      <c r="L365" s="74" t="s">
        <v>45</v>
      </c>
      <c r="M365" s="83"/>
      <c r="N365" s="150">
        <v>132588.70000000001</v>
      </c>
      <c r="O365" s="74" t="s">
        <v>45</v>
      </c>
      <c r="P365" s="74" t="s">
        <v>45</v>
      </c>
      <c r="Q365" s="188">
        <v>449</v>
      </c>
      <c r="R365" s="85">
        <v>0</v>
      </c>
      <c r="S365" s="83">
        <v>100</v>
      </c>
      <c r="T365" s="138">
        <v>95</v>
      </c>
      <c r="U365" s="134">
        <v>6</v>
      </c>
      <c r="V365" s="134">
        <v>5.5</v>
      </c>
      <c r="W365" s="83">
        <v>0</v>
      </c>
      <c r="X365" s="83">
        <v>0</v>
      </c>
      <c r="Y365" s="259"/>
      <c r="Z365" s="259"/>
    </row>
    <row r="366" spans="1:26" ht="23.25" customHeight="1" outlineLevel="2" x14ac:dyDescent="0.35">
      <c r="A366" s="78" t="s">
        <v>743</v>
      </c>
      <c r="B366" s="250"/>
      <c r="C366" s="110" t="s">
        <v>647</v>
      </c>
      <c r="D366" s="80" t="s">
        <v>78</v>
      </c>
      <c r="E366" s="80">
        <v>1</v>
      </c>
      <c r="F366" s="80">
        <v>1</v>
      </c>
      <c r="G366" s="250"/>
      <c r="H366" s="250"/>
      <c r="I366" s="150">
        <v>87155.4</v>
      </c>
      <c r="J366" s="150">
        <v>87155.4</v>
      </c>
      <c r="K366" s="74" t="s">
        <v>45</v>
      </c>
      <c r="L366" s="74" t="s">
        <v>45</v>
      </c>
      <c r="M366" s="83"/>
      <c r="N366" s="150">
        <v>87155.4</v>
      </c>
      <c r="O366" s="74" t="s">
        <v>45</v>
      </c>
      <c r="P366" s="74" t="s">
        <v>45</v>
      </c>
      <c r="Q366" s="188">
        <v>287</v>
      </c>
      <c r="R366" s="85">
        <v>0</v>
      </c>
      <c r="S366" s="83">
        <v>100</v>
      </c>
      <c r="T366" s="138">
        <v>94</v>
      </c>
      <c r="U366" s="134">
        <v>7</v>
      </c>
      <c r="V366" s="134">
        <v>6</v>
      </c>
      <c r="W366" s="83">
        <v>0</v>
      </c>
      <c r="X366" s="83">
        <v>0</v>
      </c>
      <c r="Y366" s="259"/>
      <c r="Z366" s="259"/>
    </row>
    <row r="367" spans="1:26" ht="23.25" customHeight="1" outlineLevel="2" x14ac:dyDescent="0.35">
      <c r="A367" s="78" t="s">
        <v>744</v>
      </c>
      <c r="B367" s="250"/>
      <c r="C367" s="110" t="s">
        <v>648</v>
      </c>
      <c r="D367" s="80" t="s">
        <v>78</v>
      </c>
      <c r="E367" s="80">
        <v>1</v>
      </c>
      <c r="F367" s="80">
        <v>1</v>
      </c>
      <c r="G367" s="250"/>
      <c r="H367" s="250"/>
      <c r="I367" s="150">
        <v>291868.79999999999</v>
      </c>
      <c r="J367" s="150">
        <v>291868.79999999999</v>
      </c>
      <c r="K367" s="74" t="s">
        <v>45</v>
      </c>
      <c r="L367" s="74" t="s">
        <v>45</v>
      </c>
      <c r="M367" s="83"/>
      <c r="N367" s="150">
        <v>291868.79999999999</v>
      </c>
      <c r="O367" s="74" t="s">
        <v>45</v>
      </c>
      <c r="P367" s="74" t="s">
        <v>45</v>
      </c>
      <c r="Q367" s="188">
        <v>535</v>
      </c>
      <c r="R367" s="85">
        <v>0</v>
      </c>
      <c r="S367" s="83">
        <v>90</v>
      </c>
      <c r="T367" s="138">
        <v>86</v>
      </c>
      <c r="U367" s="134">
        <v>7</v>
      </c>
      <c r="V367" s="134">
        <v>6.5</v>
      </c>
      <c r="W367" s="83">
        <v>0</v>
      </c>
      <c r="X367" s="83">
        <v>0</v>
      </c>
      <c r="Y367" s="259"/>
      <c r="Z367" s="259"/>
    </row>
    <row r="368" spans="1:26" ht="23.25" customHeight="1" outlineLevel="2" x14ac:dyDescent="0.35">
      <c r="A368" s="78" t="s">
        <v>745</v>
      </c>
      <c r="B368" s="250"/>
      <c r="C368" s="110" t="s">
        <v>649</v>
      </c>
      <c r="D368" s="80" t="s">
        <v>78</v>
      </c>
      <c r="E368" s="80">
        <v>1</v>
      </c>
      <c r="F368" s="80">
        <v>1</v>
      </c>
      <c r="G368" s="250"/>
      <c r="H368" s="250"/>
      <c r="I368" s="150">
        <v>136102.9</v>
      </c>
      <c r="J368" s="150">
        <v>136102.9</v>
      </c>
      <c r="K368" s="74" t="s">
        <v>45</v>
      </c>
      <c r="L368" s="74" t="s">
        <v>45</v>
      </c>
      <c r="M368" s="83"/>
      <c r="N368" s="150">
        <v>136102.9</v>
      </c>
      <c r="O368" s="74" t="s">
        <v>45</v>
      </c>
      <c r="P368" s="74" t="s">
        <v>45</v>
      </c>
      <c r="Q368" s="188">
        <v>230</v>
      </c>
      <c r="R368" s="85">
        <v>0</v>
      </c>
      <c r="S368" s="83">
        <v>100</v>
      </c>
      <c r="T368" s="138">
        <v>94</v>
      </c>
      <c r="U368" s="134">
        <v>6</v>
      </c>
      <c r="V368" s="134">
        <v>5.5</v>
      </c>
      <c r="W368" s="83">
        <v>0</v>
      </c>
      <c r="X368" s="83">
        <v>1</v>
      </c>
      <c r="Y368" s="259"/>
      <c r="Z368" s="259"/>
    </row>
    <row r="369" spans="1:26" ht="23.25" customHeight="1" outlineLevel="2" x14ac:dyDescent="0.35">
      <c r="A369" s="78" t="s">
        <v>746</v>
      </c>
      <c r="B369" s="250"/>
      <c r="C369" s="110" t="s">
        <v>650</v>
      </c>
      <c r="D369" s="80" t="s">
        <v>78</v>
      </c>
      <c r="E369" s="80">
        <v>1</v>
      </c>
      <c r="F369" s="80">
        <v>1</v>
      </c>
      <c r="G369" s="250"/>
      <c r="H369" s="250"/>
      <c r="I369" s="150">
        <v>327308</v>
      </c>
      <c r="J369" s="150">
        <v>327308</v>
      </c>
      <c r="K369" s="74" t="s">
        <v>45</v>
      </c>
      <c r="L369" s="74" t="s">
        <v>45</v>
      </c>
      <c r="M369" s="83"/>
      <c r="N369" s="150">
        <v>327308</v>
      </c>
      <c r="O369" s="74" t="s">
        <v>45</v>
      </c>
      <c r="P369" s="74" t="s">
        <v>45</v>
      </c>
      <c r="Q369" s="188">
        <v>0</v>
      </c>
      <c r="R369" s="85">
        <v>0</v>
      </c>
      <c r="S369" s="83">
        <v>68</v>
      </c>
      <c r="T369" s="138">
        <v>64</v>
      </c>
      <c r="U369" s="134">
        <v>6</v>
      </c>
      <c r="V369" s="134">
        <v>5.5</v>
      </c>
      <c r="W369" s="83">
        <v>5</v>
      </c>
      <c r="X369" s="83">
        <v>4</v>
      </c>
      <c r="Y369" s="259"/>
      <c r="Z369" s="259"/>
    </row>
    <row r="370" spans="1:26" ht="27" customHeight="1" outlineLevel="1" x14ac:dyDescent="0.3">
      <c r="A370" s="71" t="s">
        <v>747</v>
      </c>
      <c r="B370" s="250"/>
      <c r="C370" s="116" t="s">
        <v>152</v>
      </c>
      <c r="D370" s="84" t="s">
        <v>21</v>
      </c>
      <c r="E370" s="84">
        <f>SUM(E371:E377)</f>
        <v>7</v>
      </c>
      <c r="F370" s="84">
        <f>SUM(F371:F377)</f>
        <v>7</v>
      </c>
      <c r="G370" s="250"/>
      <c r="H370" s="250"/>
      <c r="I370" s="153">
        <f>SUM(I371:I377)</f>
        <v>156674</v>
      </c>
      <c r="J370" s="153">
        <f>SUM(J371:J377)</f>
        <v>156674</v>
      </c>
      <c r="K370" s="74"/>
      <c r="L370" s="74"/>
      <c r="M370" s="83"/>
      <c r="N370" s="153">
        <f>SUM(N371:N377)</f>
        <v>156674</v>
      </c>
      <c r="O370" s="74"/>
      <c r="P370" s="74"/>
      <c r="Q370" s="188"/>
      <c r="R370" s="85"/>
      <c r="S370" s="135"/>
      <c r="T370" s="137"/>
      <c r="U370" s="132"/>
      <c r="V370" s="132"/>
      <c r="W370" s="135"/>
      <c r="X370" s="135"/>
      <c r="Y370" s="259"/>
      <c r="Z370" s="259"/>
    </row>
    <row r="371" spans="1:26" ht="33.75" customHeight="1" outlineLevel="2" x14ac:dyDescent="0.3">
      <c r="A371" s="78" t="s">
        <v>748</v>
      </c>
      <c r="B371" s="250"/>
      <c r="C371" s="110" t="s">
        <v>651</v>
      </c>
      <c r="D371" s="80" t="s">
        <v>78</v>
      </c>
      <c r="E371" s="80">
        <v>1</v>
      </c>
      <c r="F371" s="80">
        <v>1</v>
      </c>
      <c r="G371" s="250"/>
      <c r="H371" s="250"/>
      <c r="I371" s="148">
        <v>40370</v>
      </c>
      <c r="J371" s="148">
        <v>40370</v>
      </c>
      <c r="K371" s="74" t="s">
        <v>45</v>
      </c>
      <c r="L371" s="74" t="s">
        <v>45</v>
      </c>
      <c r="M371" s="83"/>
      <c r="N371" s="148">
        <v>40370</v>
      </c>
      <c r="O371" s="74" t="s">
        <v>45</v>
      </c>
      <c r="P371" s="74" t="s">
        <v>45</v>
      </c>
      <c r="Q371" s="188">
        <v>10</v>
      </c>
      <c r="R371" s="85">
        <v>0</v>
      </c>
      <c r="S371" s="135" t="s">
        <v>45</v>
      </c>
      <c r="T371" s="137" t="s">
        <v>45</v>
      </c>
      <c r="U371" s="134">
        <v>6</v>
      </c>
      <c r="V371" s="134">
        <v>5.0999999999999996</v>
      </c>
      <c r="W371" s="135" t="s">
        <v>45</v>
      </c>
      <c r="X371" s="137" t="s">
        <v>45</v>
      </c>
      <c r="Y371" s="259"/>
      <c r="Z371" s="259"/>
    </row>
    <row r="372" spans="1:26" ht="33.75" customHeight="1" outlineLevel="2" x14ac:dyDescent="0.3">
      <c r="A372" s="78" t="s">
        <v>749</v>
      </c>
      <c r="B372" s="250"/>
      <c r="C372" s="110" t="s">
        <v>652</v>
      </c>
      <c r="D372" s="80" t="s">
        <v>78</v>
      </c>
      <c r="E372" s="80">
        <v>1</v>
      </c>
      <c r="F372" s="80">
        <v>1</v>
      </c>
      <c r="G372" s="250"/>
      <c r="H372" s="250"/>
      <c r="I372" s="148">
        <v>25430</v>
      </c>
      <c r="J372" s="148">
        <v>25430</v>
      </c>
      <c r="K372" s="74" t="s">
        <v>45</v>
      </c>
      <c r="L372" s="74" t="s">
        <v>45</v>
      </c>
      <c r="M372" s="83"/>
      <c r="N372" s="148">
        <v>25430</v>
      </c>
      <c r="O372" s="74" t="s">
        <v>45</v>
      </c>
      <c r="P372" s="74" t="s">
        <v>45</v>
      </c>
      <c r="Q372" s="188">
        <v>1243</v>
      </c>
      <c r="R372" s="85">
        <v>0</v>
      </c>
      <c r="S372" s="135" t="s">
        <v>45</v>
      </c>
      <c r="T372" s="137" t="s">
        <v>45</v>
      </c>
      <c r="U372" s="134">
        <v>6</v>
      </c>
      <c r="V372" s="134">
        <v>4.3</v>
      </c>
      <c r="W372" s="135" t="s">
        <v>45</v>
      </c>
      <c r="X372" s="137" t="s">
        <v>45</v>
      </c>
      <c r="Y372" s="259"/>
      <c r="Z372" s="259"/>
    </row>
    <row r="373" spans="1:26" ht="33.75" customHeight="1" outlineLevel="2" x14ac:dyDescent="0.3">
      <c r="A373" s="78" t="s">
        <v>750</v>
      </c>
      <c r="B373" s="250"/>
      <c r="C373" s="110" t="s">
        <v>653</v>
      </c>
      <c r="D373" s="80" t="s">
        <v>78</v>
      </c>
      <c r="E373" s="80">
        <v>1</v>
      </c>
      <c r="F373" s="80">
        <v>1</v>
      </c>
      <c r="G373" s="250"/>
      <c r="H373" s="250"/>
      <c r="I373" s="148">
        <v>21194</v>
      </c>
      <c r="J373" s="148">
        <v>21194</v>
      </c>
      <c r="K373" s="74" t="s">
        <v>45</v>
      </c>
      <c r="L373" s="74" t="s">
        <v>45</v>
      </c>
      <c r="M373" s="83"/>
      <c r="N373" s="148">
        <v>21194</v>
      </c>
      <c r="O373" s="74" t="s">
        <v>45</v>
      </c>
      <c r="P373" s="74" t="s">
        <v>45</v>
      </c>
      <c r="Q373" s="188">
        <v>403</v>
      </c>
      <c r="R373" s="85">
        <v>0</v>
      </c>
      <c r="S373" s="135" t="s">
        <v>45</v>
      </c>
      <c r="T373" s="137" t="s">
        <v>45</v>
      </c>
      <c r="U373" s="134">
        <v>6</v>
      </c>
      <c r="V373" s="134">
        <v>4.3</v>
      </c>
      <c r="W373" s="135" t="s">
        <v>45</v>
      </c>
      <c r="X373" s="137" t="s">
        <v>45</v>
      </c>
      <c r="Y373" s="259"/>
      <c r="Z373" s="259"/>
    </row>
    <row r="374" spans="1:26" ht="33.75" customHeight="1" outlineLevel="2" x14ac:dyDescent="0.3">
      <c r="A374" s="78" t="s">
        <v>751</v>
      </c>
      <c r="B374" s="250"/>
      <c r="C374" s="110" t="s">
        <v>654</v>
      </c>
      <c r="D374" s="80" t="s">
        <v>78</v>
      </c>
      <c r="E374" s="80">
        <v>1</v>
      </c>
      <c r="F374" s="80">
        <v>1</v>
      </c>
      <c r="G374" s="250"/>
      <c r="H374" s="250"/>
      <c r="I374" s="148">
        <v>23800</v>
      </c>
      <c r="J374" s="148">
        <v>23800</v>
      </c>
      <c r="K374" s="74" t="s">
        <v>45</v>
      </c>
      <c r="L374" s="74" t="s">
        <v>45</v>
      </c>
      <c r="M374" s="83"/>
      <c r="N374" s="148">
        <v>23800</v>
      </c>
      <c r="O374" s="74" t="s">
        <v>45</v>
      </c>
      <c r="P374" s="74" t="s">
        <v>45</v>
      </c>
      <c r="Q374" s="188">
        <v>0</v>
      </c>
      <c r="R374" s="85">
        <v>0</v>
      </c>
      <c r="S374" s="135" t="s">
        <v>45</v>
      </c>
      <c r="T374" s="137" t="s">
        <v>45</v>
      </c>
      <c r="U374" s="134">
        <v>6</v>
      </c>
      <c r="V374" s="134">
        <v>5.7</v>
      </c>
      <c r="W374" s="135" t="s">
        <v>45</v>
      </c>
      <c r="X374" s="137" t="s">
        <v>45</v>
      </c>
      <c r="Y374" s="259"/>
      <c r="Z374" s="259"/>
    </row>
    <row r="375" spans="1:26" ht="33.75" customHeight="1" outlineLevel="2" x14ac:dyDescent="0.3">
      <c r="A375" s="78" t="s">
        <v>752</v>
      </c>
      <c r="B375" s="250"/>
      <c r="C375" s="110" t="s">
        <v>655</v>
      </c>
      <c r="D375" s="80" t="s">
        <v>78</v>
      </c>
      <c r="E375" s="80">
        <v>1</v>
      </c>
      <c r="F375" s="80">
        <v>1</v>
      </c>
      <c r="G375" s="250"/>
      <c r="H375" s="250"/>
      <c r="I375" s="148">
        <v>7100</v>
      </c>
      <c r="J375" s="148">
        <v>7100</v>
      </c>
      <c r="K375" s="74" t="s">
        <v>45</v>
      </c>
      <c r="L375" s="74" t="s">
        <v>45</v>
      </c>
      <c r="M375" s="83"/>
      <c r="N375" s="148">
        <v>7100</v>
      </c>
      <c r="O375" s="74" t="s">
        <v>45</v>
      </c>
      <c r="P375" s="74" t="s">
        <v>45</v>
      </c>
      <c r="Q375" s="188">
        <v>3405.3</v>
      </c>
      <c r="R375" s="85">
        <v>0</v>
      </c>
      <c r="S375" s="135" t="s">
        <v>45</v>
      </c>
      <c r="T375" s="137" t="s">
        <v>45</v>
      </c>
      <c r="U375" s="134">
        <v>7</v>
      </c>
      <c r="V375" s="134">
        <v>6</v>
      </c>
      <c r="W375" s="135" t="s">
        <v>45</v>
      </c>
      <c r="X375" s="137" t="s">
        <v>45</v>
      </c>
      <c r="Y375" s="259"/>
      <c r="Z375" s="259"/>
    </row>
    <row r="376" spans="1:26" ht="33.75" customHeight="1" outlineLevel="2" x14ac:dyDescent="0.3">
      <c r="A376" s="78" t="s">
        <v>753</v>
      </c>
      <c r="B376" s="250"/>
      <c r="C376" s="110" t="s">
        <v>656</v>
      </c>
      <c r="D376" s="80" t="s">
        <v>78</v>
      </c>
      <c r="E376" s="80">
        <v>1</v>
      </c>
      <c r="F376" s="80">
        <v>1</v>
      </c>
      <c r="G376" s="250"/>
      <c r="H376" s="250"/>
      <c r="I376" s="148">
        <v>6835</v>
      </c>
      <c r="J376" s="148">
        <v>6835</v>
      </c>
      <c r="K376" s="74" t="s">
        <v>45</v>
      </c>
      <c r="L376" s="74" t="s">
        <v>45</v>
      </c>
      <c r="M376" s="83"/>
      <c r="N376" s="148">
        <v>6835</v>
      </c>
      <c r="O376" s="74" t="s">
        <v>45</v>
      </c>
      <c r="P376" s="74" t="s">
        <v>45</v>
      </c>
      <c r="Q376" s="188">
        <v>272.5</v>
      </c>
      <c r="R376" s="85">
        <v>0</v>
      </c>
      <c r="S376" s="135" t="s">
        <v>45</v>
      </c>
      <c r="T376" s="137" t="s">
        <v>45</v>
      </c>
      <c r="U376" s="134">
        <v>6</v>
      </c>
      <c r="V376" s="134">
        <v>5.2</v>
      </c>
      <c r="W376" s="135" t="s">
        <v>45</v>
      </c>
      <c r="X376" s="137" t="s">
        <v>45</v>
      </c>
      <c r="Y376" s="259"/>
      <c r="Z376" s="259"/>
    </row>
    <row r="377" spans="1:26" ht="33.75" customHeight="1" outlineLevel="2" x14ac:dyDescent="0.3">
      <c r="A377" s="78" t="s">
        <v>754</v>
      </c>
      <c r="B377" s="250"/>
      <c r="C377" s="110" t="s">
        <v>657</v>
      </c>
      <c r="D377" s="80" t="s">
        <v>78</v>
      </c>
      <c r="E377" s="80">
        <v>1</v>
      </c>
      <c r="F377" s="80">
        <v>1</v>
      </c>
      <c r="G377" s="250"/>
      <c r="H377" s="250"/>
      <c r="I377" s="148">
        <v>31945</v>
      </c>
      <c r="J377" s="148">
        <v>31945</v>
      </c>
      <c r="K377" s="74" t="s">
        <v>45</v>
      </c>
      <c r="L377" s="74" t="s">
        <v>45</v>
      </c>
      <c r="M377" s="83"/>
      <c r="N377" s="148">
        <v>31945</v>
      </c>
      <c r="O377" s="74" t="s">
        <v>45</v>
      </c>
      <c r="P377" s="74" t="s">
        <v>45</v>
      </c>
      <c r="Q377" s="188">
        <v>202</v>
      </c>
      <c r="R377" s="85">
        <v>0</v>
      </c>
      <c r="S377" s="135" t="s">
        <v>45</v>
      </c>
      <c r="T377" s="137" t="s">
        <v>45</v>
      </c>
      <c r="U377" s="134">
        <v>6</v>
      </c>
      <c r="V377" s="134">
        <v>4.3</v>
      </c>
      <c r="W377" s="135" t="s">
        <v>45</v>
      </c>
      <c r="X377" s="137" t="s">
        <v>45</v>
      </c>
      <c r="Y377" s="259"/>
      <c r="Z377" s="259"/>
    </row>
    <row r="378" spans="1:26" ht="31.5" customHeight="1" outlineLevel="1" x14ac:dyDescent="0.3">
      <c r="A378" s="71" t="s">
        <v>755</v>
      </c>
      <c r="B378" s="250"/>
      <c r="C378" s="106" t="s">
        <v>151</v>
      </c>
      <c r="D378" s="84" t="s">
        <v>21</v>
      </c>
      <c r="E378" s="84">
        <f>SUM(E379:E395)</f>
        <v>17</v>
      </c>
      <c r="F378" s="84">
        <f>SUM(F379:F395)</f>
        <v>17</v>
      </c>
      <c r="G378" s="250"/>
      <c r="H378" s="250"/>
      <c r="I378" s="74">
        <f>SUM(I379:I395)</f>
        <v>654957.78200000001</v>
      </c>
      <c r="J378" s="74">
        <f>SUM(J379:J395)</f>
        <v>654957.78200000001</v>
      </c>
      <c r="K378" s="74"/>
      <c r="L378" s="74"/>
      <c r="M378" s="83"/>
      <c r="N378" s="74">
        <f>SUM(N379:N395)</f>
        <v>654957.78200000001</v>
      </c>
      <c r="O378" s="74"/>
      <c r="P378" s="74"/>
      <c r="Q378" s="187"/>
      <c r="R378" s="129"/>
      <c r="S378" s="135"/>
      <c r="T378" s="139"/>
      <c r="U378" s="92"/>
      <c r="V378" s="92"/>
      <c r="W378" s="92"/>
      <c r="X378" s="92"/>
      <c r="Y378" s="259"/>
      <c r="Z378" s="259"/>
    </row>
    <row r="379" spans="1:26" ht="42" customHeight="1" outlineLevel="2" x14ac:dyDescent="0.3">
      <c r="A379" s="78" t="s">
        <v>756</v>
      </c>
      <c r="B379" s="250"/>
      <c r="C379" s="109" t="s">
        <v>658</v>
      </c>
      <c r="D379" s="80" t="s">
        <v>78</v>
      </c>
      <c r="E379" s="80">
        <v>1</v>
      </c>
      <c r="F379" s="80">
        <v>1</v>
      </c>
      <c r="G379" s="250"/>
      <c r="H379" s="250"/>
      <c r="I379" s="143">
        <v>29276</v>
      </c>
      <c r="J379" s="143">
        <v>29276</v>
      </c>
      <c r="K379" s="74" t="s">
        <v>45</v>
      </c>
      <c r="L379" s="74" t="s">
        <v>45</v>
      </c>
      <c r="M379" s="83"/>
      <c r="N379" s="143">
        <v>29276</v>
      </c>
      <c r="O379" s="74" t="s">
        <v>45</v>
      </c>
      <c r="P379" s="74" t="s">
        <v>45</v>
      </c>
      <c r="Q379" s="83">
        <v>0</v>
      </c>
      <c r="R379" s="85">
        <v>0</v>
      </c>
      <c r="S379" s="83">
        <v>100</v>
      </c>
      <c r="T379" s="138">
        <v>0</v>
      </c>
      <c r="U379" s="134">
        <v>6</v>
      </c>
      <c r="V379" s="134">
        <v>5.4</v>
      </c>
      <c r="W379" s="83">
        <v>0</v>
      </c>
      <c r="X379" s="83">
        <v>0</v>
      </c>
      <c r="Y379" s="259"/>
      <c r="Z379" s="259"/>
    </row>
    <row r="380" spans="1:26" ht="42" customHeight="1" outlineLevel="2" x14ac:dyDescent="0.3">
      <c r="A380" s="78" t="s">
        <v>757</v>
      </c>
      <c r="B380" s="250"/>
      <c r="C380" s="109" t="s">
        <v>659</v>
      </c>
      <c r="D380" s="80" t="s">
        <v>78</v>
      </c>
      <c r="E380" s="80">
        <v>1</v>
      </c>
      <c r="F380" s="80">
        <v>1</v>
      </c>
      <c r="G380" s="250"/>
      <c r="H380" s="250"/>
      <c r="I380" s="143">
        <v>16731.099999999999</v>
      </c>
      <c r="J380" s="143">
        <v>16731.099999999999</v>
      </c>
      <c r="K380" s="74" t="s">
        <v>45</v>
      </c>
      <c r="L380" s="74" t="s">
        <v>45</v>
      </c>
      <c r="M380" s="83"/>
      <c r="N380" s="143">
        <v>16731.099999999999</v>
      </c>
      <c r="O380" s="74" t="s">
        <v>45</v>
      </c>
      <c r="P380" s="74" t="s">
        <v>45</v>
      </c>
      <c r="Q380" s="83">
        <v>0</v>
      </c>
      <c r="R380" s="85">
        <v>0</v>
      </c>
      <c r="S380" s="83">
        <v>100</v>
      </c>
      <c r="T380" s="138">
        <v>0</v>
      </c>
      <c r="U380" s="134">
        <v>7</v>
      </c>
      <c r="V380" s="134">
        <v>5.8</v>
      </c>
      <c r="W380" s="83">
        <v>0</v>
      </c>
      <c r="X380" s="83">
        <v>0</v>
      </c>
      <c r="Y380" s="259"/>
      <c r="Z380" s="259"/>
    </row>
    <row r="381" spans="1:26" ht="42" customHeight="1" outlineLevel="2" x14ac:dyDescent="0.3">
      <c r="A381" s="78" t="s">
        <v>758</v>
      </c>
      <c r="B381" s="250"/>
      <c r="C381" s="109" t="s">
        <v>660</v>
      </c>
      <c r="D381" s="80" t="s">
        <v>78</v>
      </c>
      <c r="E381" s="80">
        <v>1</v>
      </c>
      <c r="F381" s="80">
        <v>1</v>
      </c>
      <c r="G381" s="250"/>
      <c r="H381" s="250"/>
      <c r="I381" s="143">
        <v>31528</v>
      </c>
      <c r="J381" s="143">
        <v>31528</v>
      </c>
      <c r="K381" s="74" t="s">
        <v>45</v>
      </c>
      <c r="L381" s="74" t="s">
        <v>45</v>
      </c>
      <c r="M381" s="83"/>
      <c r="N381" s="143">
        <v>31528</v>
      </c>
      <c r="O381" s="74" t="s">
        <v>45</v>
      </c>
      <c r="P381" s="74" t="s">
        <v>45</v>
      </c>
      <c r="Q381" s="83">
        <v>0</v>
      </c>
      <c r="R381" s="85">
        <v>0</v>
      </c>
      <c r="S381" s="83">
        <v>100</v>
      </c>
      <c r="T381" s="138">
        <v>0</v>
      </c>
      <c r="U381" s="134">
        <v>7</v>
      </c>
      <c r="V381" s="134">
        <v>6.4</v>
      </c>
      <c r="W381" s="83">
        <v>1</v>
      </c>
      <c r="X381" s="83">
        <v>1</v>
      </c>
      <c r="Y381" s="259"/>
      <c r="Z381" s="259"/>
    </row>
    <row r="382" spans="1:26" ht="42" customHeight="1" outlineLevel="2" x14ac:dyDescent="0.3">
      <c r="A382" s="78" t="s">
        <v>759</v>
      </c>
      <c r="B382" s="250"/>
      <c r="C382" s="109" t="s">
        <v>661</v>
      </c>
      <c r="D382" s="80" t="s">
        <v>78</v>
      </c>
      <c r="E382" s="80">
        <v>1</v>
      </c>
      <c r="F382" s="80">
        <v>1</v>
      </c>
      <c r="G382" s="250"/>
      <c r="H382" s="250"/>
      <c r="I382" s="143">
        <v>32458.7</v>
      </c>
      <c r="J382" s="143">
        <v>32458.7</v>
      </c>
      <c r="K382" s="74" t="s">
        <v>45</v>
      </c>
      <c r="L382" s="74" t="s">
        <v>45</v>
      </c>
      <c r="M382" s="83"/>
      <c r="N382" s="143">
        <v>32458.7</v>
      </c>
      <c r="O382" s="74" t="s">
        <v>45</v>
      </c>
      <c r="P382" s="74" t="s">
        <v>45</v>
      </c>
      <c r="Q382" s="83">
        <v>3</v>
      </c>
      <c r="R382" s="85">
        <v>0</v>
      </c>
      <c r="S382" s="83">
        <v>100</v>
      </c>
      <c r="T382" s="138">
        <v>0</v>
      </c>
      <c r="U382" s="134">
        <v>7</v>
      </c>
      <c r="V382" s="134">
        <v>6.5</v>
      </c>
      <c r="W382" s="83">
        <v>0</v>
      </c>
      <c r="X382" s="83">
        <v>1</v>
      </c>
      <c r="Y382" s="259"/>
      <c r="Z382" s="259"/>
    </row>
    <row r="383" spans="1:26" ht="42" customHeight="1" outlineLevel="2" x14ac:dyDescent="0.3">
      <c r="A383" s="78" t="s">
        <v>760</v>
      </c>
      <c r="B383" s="250"/>
      <c r="C383" s="110" t="s">
        <v>662</v>
      </c>
      <c r="D383" s="80" t="s">
        <v>78</v>
      </c>
      <c r="E383" s="80">
        <v>1</v>
      </c>
      <c r="F383" s="80">
        <v>1</v>
      </c>
      <c r="G383" s="250"/>
      <c r="H383" s="250"/>
      <c r="I383" s="149">
        <v>29012</v>
      </c>
      <c r="J383" s="149">
        <v>29012</v>
      </c>
      <c r="K383" s="74" t="s">
        <v>45</v>
      </c>
      <c r="L383" s="74" t="s">
        <v>45</v>
      </c>
      <c r="M383" s="83"/>
      <c r="N383" s="149">
        <v>29012</v>
      </c>
      <c r="O383" s="74" t="s">
        <v>45</v>
      </c>
      <c r="P383" s="74" t="s">
        <v>45</v>
      </c>
      <c r="Q383" s="83">
        <v>152</v>
      </c>
      <c r="R383" s="85">
        <v>0</v>
      </c>
      <c r="S383" s="83">
        <v>100</v>
      </c>
      <c r="T383" s="138">
        <v>0</v>
      </c>
      <c r="U383" s="134">
        <v>6</v>
      </c>
      <c r="V383" s="134">
        <v>5.8</v>
      </c>
      <c r="W383" s="83">
        <v>0</v>
      </c>
      <c r="X383" s="83">
        <v>0</v>
      </c>
      <c r="Y383" s="259"/>
      <c r="Z383" s="259"/>
    </row>
    <row r="384" spans="1:26" ht="42" customHeight="1" outlineLevel="2" x14ac:dyDescent="0.3">
      <c r="A384" s="78" t="s">
        <v>761</v>
      </c>
      <c r="B384" s="250"/>
      <c r="C384" s="110" t="s">
        <v>663</v>
      </c>
      <c r="D384" s="80" t="s">
        <v>78</v>
      </c>
      <c r="E384" s="80">
        <v>1</v>
      </c>
      <c r="F384" s="80">
        <v>1</v>
      </c>
      <c r="G384" s="250"/>
      <c r="H384" s="250"/>
      <c r="I384" s="148">
        <v>22656.400000000001</v>
      </c>
      <c r="J384" s="148">
        <v>22656.400000000001</v>
      </c>
      <c r="K384" s="74" t="s">
        <v>45</v>
      </c>
      <c r="L384" s="74" t="s">
        <v>45</v>
      </c>
      <c r="M384" s="83"/>
      <c r="N384" s="148">
        <v>22656.400000000001</v>
      </c>
      <c r="O384" s="74" t="s">
        <v>45</v>
      </c>
      <c r="P384" s="74" t="s">
        <v>45</v>
      </c>
      <c r="Q384" s="83">
        <v>165.14</v>
      </c>
      <c r="R384" s="85">
        <v>0</v>
      </c>
      <c r="S384" s="83">
        <v>100</v>
      </c>
      <c r="T384" s="138">
        <v>0</v>
      </c>
      <c r="U384" s="134">
        <v>6</v>
      </c>
      <c r="V384" s="134">
        <v>5.8</v>
      </c>
      <c r="W384" s="83">
        <v>0</v>
      </c>
      <c r="X384" s="83">
        <v>0</v>
      </c>
      <c r="Y384" s="259"/>
      <c r="Z384" s="259"/>
    </row>
    <row r="385" spans="1:26" ht="42" customHeight="1" outlineLevel="2" x14ac:dyDescent="0.3">
      <c r="A385" s="78" t="s">
        <v>762</v>
      </c>
      <c r="B385" s="250"/>
      <c r="C385" s="110" t="s">
        <v>664</v>
      </c>
      <c r="D385" s="80" t="s">
        <v>78</v>
      </c>
      <c r="E385" s="80">
        <v>1</v>
      </c>
      <c r="F385" s="80">
        <v>1</v>
      </c>
      <c r="G385" s="250"/>
      <c r="H385" s="250"/>
      <c r="I385" s="148">
        <v>23428.400000000001</v>
      </c>
      <c r="J385" s="148">
        <v>23428.400000000001</v>
      </c>
      <c r="K385" s="74" t="s">
        <v>45</v>
      </c>
      <c r="L385" s="74" t="s">
        <v>45</v>
      </c>
      <c r="M385" s="83"/>
      <c r="N385" s="148">
        <v>23428.400000000001</v>
      </c>
      <c r="O385" s="74" t="s">
        <v>45</v>
      </c>
      <c r="P385" s="74" t="s">
        <v>45</v>
      </c>
      <c r="Q385" s="83">
        <v>391.4</v>
      </c>
      <c r="R385" s="85">
        <v>0</v>
      </c>
      <c r="S385" s="83">
        <v>100</v>
      </c>
      <c r="T385" s="138">
        <v>0</v>
      </c>
      <c r="U385" s="134">
        <v>7</v>
      </c>
      <c r="V385" s="134">
        <v>6.2</v>
      </c>
      <c r="W385" s="83">
        <v>0</v>
      </c>
      <c r="X385" s="83">
        <v>0</v>
      </c>
      <c r="Y385" s="259"/>
      <c r="Z385" s="259"/>
    </row>
    <row r="386" spans="1:26" ht="42" customHeight="1" outlineLevel="2" x14ac:dyDescent="0.3">
      <c r="A386" s="78" t="s">
        <v>763</v>
      </c>
      <c r="B386" s="250"/>
      <c r="C386" s="110" t="s">
        <v>665</v>
      </c>
      <c r="D386" s="80" t="s">
        <v>78</v>
      </c>
      <c r="E386" s="80">
        <v>1</v>
      </c>
      <c r="F386" s="80">
        <v>1</v>
      </c>
      <c r="G386" s="250"/>
      <c r="H386" s="250"/>
      <c r="I386" s="148">
        <v>64374.3</v>
      </c>
      <c r="J386" s="148">
        <v>64374.3</v>
      </c>
      <c r="K386" s="74" t="s">
        <v>45</v>
      </c>
      <c r="L386" s="74" t="s">
        <v>45</v>
      </c>
      <c r="M386" s="83"/>
      <c r="N386" s="148">
        <v>64374.3</v>
      </c>
      <c r="O386" s="74" t="s">
        <v>45</v>
      </c>
      <c r="P386" s="74" t="s">
        <v>45</v>
      </c>
      <c r="Q386" s="187">
        <v>15</v>
      </c>
      <c r="R386" s="85">
        <v>0</v>
      </c>
      <c r="S386" s="83">
        <v>100</v>
      </c>
      <c r="T386" s="138">
        <v>0</v>
      </c>
      <c r="U386" s="134">
        <v>7</v>
      </c>
      <c r="V386" s="134">
        <v>6.4</v>
      </c>
      <c r="W386" s="83">
        <v>0</v>
      </c>
      <c r="X386" s="83">
        <v>0</v>
      </c>
      <c r="Y386" s="259"/>
      <c r="Z386" s="259"/>
    </row>
    <row r="387" spans="1:26" ht="42" customHeight="1" outlineLevel="2" x14ac:dyDescent="0.3">
      <c r="A387" s="78" t="s">
        <v>764</v>
      </c>
      <c r="B387" s="250"/>
      <c r="C387" s="110" t="s">
        <v>666</v>
      </c>
      <c r="D387" s="80" t="s">
        <v>78</v>
      </c>
      <c r="E387" s="80">
        <v>1</v>
      </c>
      <c r="F387" s="80">
        <v>1</v>
      </c>
      <c r="G387" s="250"/>
      <c r="H387" s="250"/>
      <c r="I387" s="148">
        <v>34827.800000000003</v>
      </c>
      <c r="J387" s="148">
        <v>34827.800000000003</v>
      </c>
      <c r="K387" s="74" t="s">
        <v>45</v>
      </c>
      <c r="L387" s="74" t="s">
        <v>45</v>
      </c>
      <c r="M387" s="83"/>
      <c r="N387" s="148">
        <v>34827.800000000003</v>
      </c>
      <c r="O387" s="74" t="s">
        <v>45</v>
      </c>
      <c r="P387" s="74" t="s">
        <v>45</v>
      </c>
      <c r="Q387" s="83">
        <v>30</v>
      </c>
      <c r="R387" s="85">
        <v>0</v>
      </c>
      <c r="S387" s="83">
        <v>100</v>
      </c>
      <c r="T387" s="138">
        <v>0</v>
      </c>
      <c r="U387" s="134">
        <v>7</v>
      </c>
      <c r="V387" s="134">
        <v>6.8</v>
      </c>
      <c r="W387" s="83">
        <v>0</v>
      </c>
      <c r="X387" s="83">
        <v>0</v>
      </c>
      <c r="Y387" s="259"/>
      <c r="Z387" s="259"/>
    </row>
    <row r="388" spans="1:26" ht="42" customHeight="1" outlineLevel="2" x14ac:dyDescent="0.3">
      <c r="A388" s="78" t="s">
        <v>765</v>
      </c>
      <c r="B388" s="250"/>
      <c r="C388" s="110" t="s">
        <v>667</v>
      </c>
      <c r="D388" s="80" t="s">
        <v>78</v>
      </c>
      <c r="E388" s="80">
        <v>1</v>
      </c>
      <c r="F388" s="80">
        <v>1</v>
      </c>
      <c r="G388" s="250"/>
      <c r="H388" s="250"/>
      <c r="I388" s="148">
        <v>32270.7</v>
      </c>
      <c r="J388" s="148">
        <v>32270.7</v>
      </c>
      <c r="K388" s="74" t="s">
        <v>45</v>
      </c>
      <c r="L388" s="74" t="s">
        <v>45</v>
      </c>
      <c r="M388" s="83"/>
      <c r="N388" s="148">
        <v>32270.7</v>
      </c>
      <c r="O388" s="74" t="s">
        <v>45</v>
      </c>
      <c r="P388" s="74" t="s">
        <v>45</v>
      </c>
      <c r="Q388" s="83">
        <v>48</v>
      </c>
      <c r="R388" s="85">
        <v>0</v>
      </c>
      <c r="S388" s="83">
        <v>100</v>
      </c>
      <c r="T388" s="138">
        <v>0</v>
      </c>
      <c r="U388" s="134">
        <v>6</v>
      </c>
      <c r="V388" s="134">
        <v>4.8</v>
      </c>
      <c r="W388" s="83">
        <v>0</v>
      </c>
      <c r="X388" s="83">
        <v>0</v>
      </c>
      <c r="Y388" s="259"/>
      <c r="Z388" s="259"/>
    </row>
    <row r="389" spans="1:26" ht="42" customHeight="1" outlineLevel="2" x14ac:dyDescent="0.3">
      <c r="A389" s="78" t="s">
        <v>766</v>
      </c>
      <c r="B389" s="250"/>
      <c r="C389" s="110" t="s">
        <v>668</v>
      </c>
      <c r="D389" s="80" t="s">
        <v>78</v>
      </c>
      <c r="E389" s="80">
        <v>1</v>
      </c>
      <c r="F389" s="80">
        <v>1</v>
      </c>
      <c r="G389" s="250"/>
      <c r="H389" s="250"/>
      <c r="I389" s="148">
        <v>24925.9</v>
      </c>
      <c r="J389" s="148">
        <v>24925.9</v>
      </c>
      <c r="K389" s="74" t="s">
        <v>45</v>
      </c>
      <c r="L389" s="74" t="s">
        <v>45</v>
      </c>
      <c r="M389" s="83"/>
      <c r="N389" s="148">
        <v>24925.9</v>
      </c>
      <c r="O389" s="74" t="s">
        <v>45</v>
      </c>
      <c r="P389" s="74" t="s">
        <v>45</v>
      </c>
      <c r="Q389" s="83">
        <v>0</v>
      </c>
      <c r="R389" s="85">
        <v>0</v>
      </c>
      <c r="S389" s="83">
        <v>100</v>
      </c>
      <c r="T389" s="138">
        <v>0</v>
      </c>
      <c r="U389" s="134">
        <v>6</v>
      </c>
      <c r="V389" s="134">
        <v>5.2</v>
      </c>
      <c r="W389" s="83">
        <v>0</v>
      </c>
      <c r="X389" s="83">
        <v>0</v>
      </c>
      <c r="Y389" s="259"/>
      <c r="Z389" s="259"/>
    </row>
    <row r="390" spans="1:26" ht="42" customHeight="1" outlineLevel="2" x14ac:dyDescent="0.3">
      <c r="A390" s="78" t="s">
        <v>767</v>
      </c>
      <c r="B390" s="250"/>
      <c r="C390" s="110" t="s">
        <v>669</v>
      </c>
      <c r="D390" s="80" t="s">
        <v>78</v>
      </c>
      <c r="E390" s="80">
        <v>1</v>
      </c>
      <c r="F390" s="80">
        <v>1</v>
      </c>
      <c r="G390" s="250"/>
      <c r="H390" s="250"/>
      <c r="I390" s="148">
        <v>64990</v>
      </c>
      <c r="J390" s="148">
        <v>64990</v>
      </c>
      <c r="K390" s="74" t="s">
        <v>45</v>
      </c>
      <c r="L390" s="74" t="s">
        <v>45</v>
      </c>
      <c r="M390" s="83"/>
      <c r="N390" s="148">
        <v>64990</v>
      </c>
      <c r="O390" s="74" t="s">
        <v>45</v>
      </c>
      <c r="P390" s="74" t="s">
        <v>45</v>
      </c>
      <c r="Q390" s="83">
        <v>378.48</v>
      </c>
      <c r="R390" s="85">
        <v>0</v>
      </c>
      <c r="S390" s="83">
        <v>100</v>
      </c>
      <c r="T390" s="138">
        <v>0</v>
      </c>
      <c r="U390" s="134">
        <v>6</v>
      </c>
      <c r="V390" s="134">
        <v>5.0999999999999996</v>
      </c>
      <c r="W390" s="83">
        <v>0</v>
      </c>
      <c r="X390" s="83">
        <v>0</v>
      </c>
      <c r="Y390" s="259"/>
      <c r="Z390" s="259"/>
    </row>
    <row r="391" spans="1:26" ht="42" customHeight="1" outlineLevel="2" x14ac:dyDescent="0.3">
      <c r="A391" s="78" t="s">
        <v>768</v>
      </c>
      <c r="B391" s="250"/>
      <c r="C391" s="110" t="s">
        <v>670</v>
      </c>
      <c r="D391" s="80" t="s">
        <v>78</v>
      </c>
      <c r="E391" s="80">
        <v>1</v>
      </c>
      <c r="F391" s="80">
        <v>1</v>
      </c>
      <c r="G391" s="250"/>
      <c r="H391" s="250"/>
      <c r="I391" s="148">
        <v>26147.7</v>
      </c>
      <c r="J391" s="148">
        <v>26147.7</v>
      </c>
      <c r="K391" s="74" t="s">
        <v>45</v>
      </c>
      <c r="L391" s="74" t="s">
        <v>45</v>
      </c>
      <c r="M391" s="83"/>
      <c r="N391" s="148">
        <v>26147.7</v>
      </c>
      <c r="O391" s="74" t="s">
        <v>45</v>
      </c>
      <c r="P391" s="74" t="s">
        <v>45</v>
      </c>
      <c r="Q391" s="83">
        <v>2</v>
      </c>
      <c r="R391" s="85">
        <v>0</v>
      </c>
      <c r="S391" s="83">
        <v>100</v>
      </c>
      <c r="T391" s="138">
        <v>0</v>
      </c>
      <c r="U391" s="134">
        <v>6</v>
      </c>
      <c r="V391" s="134">
        <v>4.8</v>
      </c>
      <c r="W391" s="83">
        <v>0</v>
      </c>
      <c r="X391" s="83">
        <v>0</v>
      </c>
      <c r="Y391" s="259"/>
      <c r="Z391" s="259"/>
    </row>
    <row r="392" spans="1:26" ht="42" customHeight="1" outlineLevel="2" x14ac:dyDescent="0.3">
      <c r="A392" s="78" t="s">
        <v>769</v>
      </c>
      <c r="B392" s="250"/>
      <c r="C392" s="110" t="s">
        <v>671</v>
      </c>
      <c r="D392" s="80" t="s">
        <v>78</v>
      </c>
      <c r="E392" s="80">
        <v>1</v>
      </c>
      <c r="F392" s="80">
        <v>1</v>
      </c>
      <c r="G392" s="250"/>
      <c r="H392" s="250"/>
      <c r="I392" s="148">
        <v>54338.7</v>
      </c>
      <c r="J392" s="148">
        <v>54338.7</v>
      </c>
      <c r="K392" s="74" t="s">
        <v>45</v>
      </c>
      <c r="L392" s="74" t="s">
        <v>45</v>
      </c>
      <c r="M392" s="83"/>
      <c r="N392" s="148">
        <v>54338.7</v>
      </c>
      <c r="O392" s="74" t="s">
        <v>45</v>
      </c>
      <c r="P392" s="74" t="s">
        <v>45</v>
      </c>
      <c r="Q392" s="83">
        <v>0</v>
      </c>
      <c r="R392" s="85">
        <v>0</v>
      </c>
      <c r="S392" s="83">
        <v>100</v>
      </c>
      <c r="T392" s="138">
        <v>0</v>
      </c>
      <c r="U392" s="134">
        <v>6</v>
      </c>
      <c r="V392" s="134">
        <v>4.8</v>
      </c>
      <c r="W392" s="83">
        <v>0</v>
      </c>
      <c r="X392" s="83">
        <v>0</v>
      </c>
      <c r="Y392" s="259"/>
      <c r="Z392" s="259"/>
    </row>
    <row r="393" spans="1:26" ht="42" customHeight="1" outlineLevel="2" x14ac:dyDescent="0.3">
      <c r="A393" s="78" t="s">
        <v>770</v>
      </c>
      <c r="B393" s="250"/>
      <c r="C393" s="110" t="s">
        <v>672</v>
      </c>
      <c r="D393" s="80" t="s">
        <v>78</v>
      </c>
      <c r="E393" s="80">
        <v>1</v>
      </c>
      <c r="F393" s="80">
        <v>1</v>
      </c>
      <c r="G393" s="250"/>
      <c r="H393" s="250"/>
      <c r="I393" s="148">
        <v>58061</v>
      </c>
      <c r="J393" s="148">
        <v>58061</v>
      </c>
      <c r="K393" s="74" t="s">
        <v>45</v>
      </c>
      <c r="L393" s="74" t="s">
        <v>45</v>
      </c>
      <c r="M393" s="83"/>
      <c r="N393" s="148">
        <v>58061</v>
      </c>
      <c r="O393" s="74" t="s">
        <v>45</v>
      </c>
      <c r="P393" s="74" t="s">
        <v>45</v>
      </c>
      <c r="Q393" s="83">
        <v>0</v>
      </c>
      <c r="R393" s="85">
        <v>0</v>
      </c>
      <c r="S393" s="83">
        <v>90</v>
      </c>
      <c r="T393" s="138">
        <v>0</v>
      </c>
      <c r="U393" s="134">
        <v>7</v>
      </c>
      <c r="V393" s="134">
        <v>5.4</v>
      </c>
      <c r="W393" s="83">
        <v>0</v>
      </c>
      <c r="X393" s="83">
        <v>0</v>
      </c>
      <c r="Y393" s="259"/>
      <c r="Z393" s="259"/>
    </row>
    <row r="394" spans="1:26" ht="42" customHeight="1" outlineLevel="2" x14ac:dyDescent="0.3">
      <c r="A394" s="78" t="s">
        <v>771</v>
      </c>
      <c r="B394" s="250"/>
      <c r="C394" s="110" t="s">
        <v>673</v>
      </c>
      <c r="D394" s="80" t="s">
        <v>78</v>
      </c>
      <c r="E394" s="80">
        <v>1</v>
      </c>
      <c r="F394" s="80">
        <v>1</v>
      </c>
      <c r="G394" s="250"/>
      <c r="H394" s="250"/>
      <c r="I394" s="148">
        <v>62270</v>
      </c>
      <c r="J394" s="148">
        <v>62270</v>
      </c>
      <c r="K394" s="74" t="s">
        <v>45</v>
      </c>
      <c r="L394" s="74" t="s">
        <v>45</v>
      </c>
      <c r="M394" s="83"/>
      <c r="N394" s="148">
        <v>62270</v>
      </c>
      <c r="O394" s="74" t="s">
        <v>45</v>
      </c>
      <c r="P394" s="74" t="s">
        <v>45</v>
      </c>
      <c r="Q394" s="83">
        <v>37</v>
      </c>
      <c r="R394" s="85">
        <v>0</v>
      </c>
      <c r="S394" s="83">
        <v>100</v>
      </c>
      <c r="T394" s="138">
        <v>0</v>
      </c>
      <c r="U394" s="134">
        <v>5</v>
      </c>
      <c r="V394" s="134">
        <v>4.2</v>
      </c>
      <c r="W394" s="83">
        <v>0</v>
      </c>
      <c r="X394" s="83">
        <v>0</v>
      </c>
      <c r="Y394" s="259"/>
      <c r="Z394" s="259"/>
    </row>
    <row r="395" spans="1:26" ht="42" customHeight="1" outlineLevel="2" x14ac:dyDescent="0.3">
      <c r="A395" s="78" t="s">
        <v>772</v>
      </c>
      <c r="B395" s="250"/>
      <c r="C395" s="110" t="s">
        <v>674</v>
      </c>
      <c r="D395" s="80" t="s">
        <v>78</v>
      </c>
      <c r="E395" s="80">
        <v>1</v>
      </c>
      <c r="F395" s="80">
        <v>1</v>
      </c>
      <c r="G395" s="250"/>
      <c r="H395" s="250"/>
      <c r="I395" s="96">
        <v>47661.082000000002</v>
      </c>
      <c r="J395" s="96">
        <v>47661.082000000002</v>
      </c>
      <c r="K395" s="74" t="s">
        <v>45</v>
      </c>
      <c r="L395" s="74" t="s">
        <v>45</v>
      </c>
      <c r="M395" s="83"/>
      <c r="N395" s="96">
        <v>47661.082000000002</v>
      </c>
      <c r="O395" s="74" t="s">
        <v>45</v>
      </c>
      <c r="P395" s="74" t="s">
        <v>45</v>
      </c>
      <c r="Q395" s="92">
        <v>0</v>
      </c>
      <c r="R395" s="74"/>
      <c r="S395" s="135" t="s">
        <v>45</v>
      </c>
      <c r="T395" s="135" t="s">
        <v>45</v>
      </c>
      <c r="U395" s="135" t="s">
        <v>45</v>
      </c>
      <c r="V395" s="135" t="s">
        <v>45</v>
      </c>
      <c r="W395" s="135" t="s">
        <v>45</v>
      </c>
      <c r="X395" s="135" t="s">
        <v>45</v>
      </c>
      <c r="Y395" s="259"/>
      <c r="Z395" s="259"/>
    </row>
    <row r="396" spans="1:26" ht="30" customHeight="1" outlineLevel="1" collapsed="1" x14ac:dyDescent="0.3">
      <c r="A396" s="71" t="s">
        <v>773</v>
      </c>
      <c r="B396" s="250"/>
      <c r="C396" s="106" t="s">
        <v>105</v>
      </c>
      <c r="D396" s="84" t="s">
        <v>21</v>
      </c>
      <c r="E396" s="76">
        <f>SUM(E397:E404)</f>
        <v>8</v>
      </c>
      <c r="F396" s="76">
        <f>SUM(F397:F404)</f>
        <v>8</v>
      </c>
      <c r="G396" s="250"/>
      <c r="H396" s="250"/>
      <c r="I396" s="97">
        <f>SUM(I397:I404)</f>
        <v>23924.882999999998</v>
      </c>
      <c r="J396" s="97">
        <f>SUM(J397:J404)</f>
        <v>23924.882999999998</v>
      </c>
      <c r="K396" s="74" t="s">
        <v>45</v>
      </c>
      <c r="L396" s="74" t="s">
        <v>45</v>
      </c>
      <c r="M396" s="83"/>
      <c r="N396" s="97">
        <f>SUM(N397:N404)</f>
        <v>23924.882999999998</v>
      </c>
      <c r="O396" s="74"/>
      <c r="P396" s="74"/>
      <c r="Q396" s="74"/>
      <c r="R396" s="83"/>
      <c r="S396" s="135"/>
      <c r="T396" s="137"/>
      <c r="U396" s="92"/>
      <c r="V396" s="92"/>
      <c r="W396" s="92"/>
      <c r="X396" s="92"/>
      <c r="Y396" s="259"/>
      <c r="Z396" s="259"/>
    </row>
    <row r="397" spans="1:26" ht="57" customHeight="1" outlineLevel="1" x14ac:dyDescent="0.3">
      <c r="A397" s="78" t="s">
        <v>774</v>
      </c>
      <c r="B397" s="250"/>
      <c r="C397" s="110" t="s">
        <v>675</v>
      </c>
      <c r="D397" s="80" t="s">
        <v>78</v>
      </c>
      <c r="E397" s="80">
        <v>1</v>
      </c>
      <c r="F397" s="80">
        <v>1</v>
      </c>
      <c r="G397" s="250"/>
      <c r="H397" s="250"/>
      <c r="I397" s="148">
        <v>5976.076</v>
      </c>
      <c r="J397" s="148">
        <v>5976.076</v>
      </c>
      <c r="K397" s="74" t="s">
        <v>45</v>
      </c>
      <c r="L397" s="74" t="s">
        <v>45</v>
      </c>
      <c r="M397" s="83"/>
      <c r="N397" s="148">
        <v>5976.076</v>
      </c>
      <c r="O397" s="74" t="s">
        <v>45</v>
      </c>
      <c r="P397" s="74" t="s">
        <v>45</v>
      </c>
      <c r="Q397" s="74" t="s">
        <v>45</v>
      </c>
      <c r="R397" s="74" t="s">
        <v>45</v>
      </c>
      <c r="S397" s="74" t="s">
        <v>45</v>
      </c>
      <c r="T397" s="74" t="s">
        <v>45</v>
      </c>
      <c r="U397" s="74" t="s">
        <v>45</v>
      </c>
      <c r="V397" s="74" t="s">
        <v>45</v>
      </c>
      <c r="W397" s="74" t="s">
        <v>45</v>
      </c>
      <c r="X397" s="74" t="s">
        <v>45</v>
      </c>
      <c r="Y397" s="259"/>
      <c r="Z397" s="259"/>
    </row>
    <row r="398" spans="1:26" ht="57" customHeight="1" outlineLevel="1" x14ac:dyDescent="0.3">
      <c r="A398" s="78" t="s">
        <v>775</v>
      </c>
      <c r="B398" s="250"/>
      <c r="C398" s="110" t="s">
        <v>676</v>
      </c>
      <c r="D398" s="80" t="s">
        <v>78</v>
      </c>
      <c r="E398" s="80">
        <v>1</v>
      </c>
      <c r="F398" s="80">
        <v>1</v>
      </c>
      <c r="G398" s="250"/>
      <c r="H398" s="250"/>
      <c r="I398" s="148">
        <v>8509.1309999999994</v>
      </c>
      <c r="J398" s="148">
        <v>8509.1309999999994</v>
      </c>
      <c r="K398" s="74" t="s">
        <v>45</v>
      </c>
      <c r="L398" s="74" t="s">
        <v>45</v>
      </c>
      <c r="M398" s="83"/>
      <c r="N398" s="148">
        <v>8509.1309999999994</v>
      </c>
      <c r="O398" s="74" t="s">
        <v>45</v>
      </c>
      <c r="P398" s="74" t="s">
        <v>45</v>
      </c>
      <c r="Q398" s="74" t="s">
        <v>45</v>
      </c>
      <c r="R398" s="74" t="s">
        <v>45</v>
      </c>
      <c r="S398" s="74" t="s">
        <v>45</v>
      </c>
      <c r="T398" s="74" t="s">
        <v>45</v>
      </c>
      <c r="U398" s="74" t="s">
        <v>45</v>
      </c>
      <c r="V398" s="74" t="s">
        <v>45</v>
      </c>
      <c r="W398" s="74" t="s">
        <v>45</v>
      </c>
      <c r="X398" s="74" t="s">
        <v>45</v>
      </c>
      <c r="Y398" s="259"/>
      <c r="Z398" s="259"/>
    </row>
    <row r="399" spans="1:26" ht="57" customHeight="1" outlineLevel="1" x14ac:dyDescent="0.3">
      <c r="A399" s="78" t="s">
        <v>776</v>
      </c>
      <c r="B399" s="250"/>
      <c r="C399" s="110" t="s">
        <v>677</v>
      </c>
      <c r="D399" s="80" t="s">
        <v>78</v>
      </c>
      <c r="E399" s="80">
        <v>1</v>
      </c>
      <c r="F399" s="80">
        <v>1</v>
      </c>
      <c r="G399" s="250"/>
      <c r="H399" s="250"/>
      <c r="I399" s="148">
        <v>2353.393</v>
      </c>
      <c r="J399" s="148">
        <v>2353.393</v>
      </c>
      <c r="K399" s="74" t="s">
        <v>45</v>
      </c>
      <c r="L399" s="74" t="s">
        <v>45</v>
      </c>
      <c r="M399" s="83"/>
      <c r="N399" s="148">
        <v>2353.393</v>
      </c>
      <c r="O399" s="74" t="s">
        <v>45</v>
      </c>
      <c r="P399" s="74" t="s">
        <v>45</v>
      </c>
      <c r="Q399" s="74" t="s">
        <v>45</v>
      </c>
      <c r="R399" s="74" t="s">
        <v>45</v>
      </c>
      <c r="S399" s="74" t="s">
        <v>45</v>
      </c>
      <c r="T399" s="74" t="s">
        <v>45</v>
      </c>
      <c r="U399" s="74" t="s">
        <v>45</v>
      </c>
      <c r="V399" s="74" t="s">
        <v>45</v>
      </c>
      <c r="W399" s="74" t="s">
        <v>45</v>
      </c>
      <c r="X399" s="74" t="s">
        <v>45</v>
      </c>
      <c r="Y399" s="259"/>
      <c r="Z399" s="259"/>
    </row>
    <row r="400" spans="1:26" ht="57" customHeight="1" outlineLevel="1" x14ac:dyDescent="0.3">
      <c r="A400" s="78" t="s">
        <v>777</v>
      </c>
      <c r="B400" s="250"/>
      <c r="C400" s="110" t="s">
        <v>678</v>
      </c>
      <c r="D400" s="80" t="s">
        <v>78</v>
      </c>
      <c r="E400" s="80">
        <v>1</v>
      </c>
      <c r="F400" s="80">
        <v>1</v>
      </c>
      <c r="G400" s="250"/>
      <c r="H400" s="250"/>
      <c r="I400" s="148">
        <v>2493.3510000000001</v>
      </c>
      <c r="J400" s="148">
        <v>2493.3510000000001</v>
      </c>
      <c r="K400" s="74" t="s">
        <v>45</v>
      </c>
      <c r="L400" s="74" t="s">
        <v>45</v>
      </c>
      <c r="M400" s="83"/>
      <c r="N400" s="148">
        <v>2493.3510000000001</v>
      </c>
      <c r="O400" s="74" t="s">
        <v>45</v>
      </c>
      <c r="P400" s="74" t="s">
        <v>45</v>
      </c>
      <c r="Q400" s="74" t="s">
        <v>45</v>
      </c>
      <c r="R400" s="74" t="s">
        <v>45</v>
      </c>
      <c r="S400" s="74" t="s">
        <v>45</v>
      </c>
      <c r="T400" s="74" t="s">
        <v>45</v>
      </c>
      <c r="U400" s="74" t="s">
        <v>45</v>
      </c>
      <c r="V400" s="74" t="s">
        <v>45</v>
      </c>
      <c r="W400" s="74" t="s">
        <v>45</v>
      </c>
      <c r="X400" s="74" t="s">
        <v>45</v>
      </c>
      <c r="Y400" s="259"/>
      <c r="Z400" s="259"/>
    </row>
    <row r="401" spans="1:26" ht="57" customHeight="1" outlineLevel="1" x14ac:dyDescent="0.3">
      <c r="A401" s="78" t="s">
        <v>778</v>
      </c>
      <c r="B401" s="250"/>
      <c r="C401" s="110" t="s">
        <v>679</v>
      </c>
      <c r="D401" s="80" t="s">
        <v>78</v>
      </c>
      <c r="E401" s="80">
        <v>1</v>
      </c>
      <c r="F401" s="80">
        <v>1</v>
      </c>
      <c r="G401" s="250"/>
      <c r="H401" s="250"/>
      <c r="I401" s="148">
        <v>997.98800000000006</v>
      </c>
      <c r="J401" s="148">
        <v>997.98800000000006</v>
      </c>
      <c r="K401" s="74" t="s">
        <v>45</v>
      </c>
      <c r="L401" s="74" t="s">
        <v>45</v>
      </c>
      <c r="M401" s="83"/>
      <c r="N401" s="148">
        <v>997.98800000000006</v>
      </c>
      <c r="O401" s="74" t="s">
        <v>45</v>
      </c>
      <c r="P401" s="74" t="s">
        <v>45</v>
      </c>
      <c r="Q401" s="74" t="s">
        <v>45</v>
      </c>
      <c r="R401" s="74" t="s">
        <v>45</v>
      </c>
      <c r="S401" s="74" t="s">
        <v>45</v>
      </c>
      <c r="T401" s="74" t="s">
        <v>45</v>
      </c>
      <c r="U401" s="74" t="s">
        <v>45</v>
      </c>
      <c r="V401" s="74" t="s">
        <v>45</v>
      </c>
      <c r="W401" s="74" t="s">
        <v>45</v>
      </c>
      <c r="X401" s="74" t="s">
        <v>45</v>
      </c>
      <c r="Y401" s="259"/>
      <c r="Z401" s="259"/>
    </row>
    <row r="402" spans="1:26" ht="57" customHeight="1" outlineLevel="1" x14ac:dyDescent="0.3">
      <c r="A402" s="78" t="s">
        <v>779</v>
      </c>
      <c r="B402" s="250"/>
      <c r="C402" s="110" t="s">
        <v>680</v>
      </c>
      <c r="D402" s="80"/>
      <c r="E402" s="80">
        <v>1</v>
      </c>
      <c r="F402" s="80">
        <v>1</v>
      </c>
      <c r="G402" s="250"/>
      <c r="H402" s="250"/>
      <c r="I402" s="148">
        <v>1745.0150000000001</v>
      </c>
      <c r="J402" s="148">
        <v>1745.0150000000001</v>
      </c>
      <c r="K402" s="74" t="s">
        <v>45</v>
      </c>
      <c r="L402" s="74" t="s">
        <v>45</v>
      </c>
      <c r="M402" s="83"/>
      <c r="N402" s="148">
        <v>1745.0150000000001</v>
      </c>
      <c r="O402" s="74" t="s">
        <v>45</v>
      </c>
      <c r="P402" s="74" t="s">
        <v>45</v>
      </c>
      <c r="Q402" s="74" t="s">
        <v>45</v>
      </c>
      <c r="R402" s="74" t="s">
        <v>45</v>
      </c>
      <c r="S402" s="74" t="s">
        <v>45</v>
      </c>
      <c r="T402" s="74" t="s">
        <v>45</v>
      </c>
      <c r="U402" s="74" t="s">
        <v>45</v>
      </c>
      <c r="V402" s="74" t="s">
        <v>45</v>
      </c>
      <c r="W402" s="74" t="s">
        <v>45</v>
      </c>
      <c r="X402" s="74" t="s">
        <v>45</v>
      </c>
      <c r="Y402" s="259"/>
      <c r="Z402" s="259"/>
    </row>
    <row r="403" spans="1:26" ht="57" customHeight="1" outlineLevel="1" x14ac:dyDescent="0.3">
      <c r="A403" s="78" t="s">
        <v>780</v>
      </c>
      <c r="B403" s="250"/>
      <c r="C403" s="110" t="s">
        <v>681</v>
      </c>
      <c r="D403" s="80" t="s">
        <v>78</v>
      </c>
      <c r="E403" s="80">
        <v>1</v>
      </c>
      <c r="F403" s="80">
        <v>1</v>
      </c>
      <c r="G403" s="250"/>
      <c r="H403" s="250"/>
      <c r="I403" s="148">
        <v>1036.5239999999999</v>
      </c>
      <c r="J403" s="148">
        <v>1036.5239999999999</v>
      </c>
      <c r="K403" s="74" t="s">
        <v>45</v>
      </c>
      <c r="L403" s="74" t="s">
        <v>45</v>
      </c>
      <c r="M403" s="83"/>
      <c r="N403" s="148">
        <v>1036.5239999999999</v>
      </c>
      <c r="O403" s="74" t="s">
        <v>45</v>
      </c>
      <c r="P403" s="74" t="s">
        <v>45</v>
      </c>
      <c r="Q403" s="74" t="s">
        <v>45</v>
      </c>
      <c r="R403" s="74" t="s">
        <v>45</v>
      </c>
      <c r="S403" s="74" t="s">
        <v>45</v>
      </c>
      <c r="T403" s="74" t="s">
        <v>45</v>
      </c>
      <c r="U403" s="74" t="s">
        <v>45</v>
      </c>
      <c r="V403" s="74" t="s">
        <v>45</v>
      </c>
      <c r="W403" s="74" t="s">
        <v>45</v>
      </c>
      <c r="X403" s="74" t="s">
        <v>45</v>
      </c>
      <c r="Y403" s="259"/>
      <c r="Z403" s="259"/>
    </row>
    <row r="404" spans="1:26" ht="57" customHeight="1" outlineLevel="1" x14ac:dyDescent="0.3">
      <c r="A404" s="78" t="s">
        <v>781</v>
      </c>
      <c r="B404" s="250"/>
      <c r="C404" s="110" t="s">
        <v>682</v>
      </c>
      <c r="D404" s="80" t="s">
        <v>78</v>
      </c>
      <c r="E404" s="80">
        <v>1</v>
      </c>
      <c r="F404" s="80">
        <v>1</v>
      </c>
      <c r="G404" s="250"/>
      <c r="H404" s="250"/>
      <c r="I404" s="148">
        <v>813.40499999999997</v>
      </c>
      <c r="J404" s="148">
        <v>813.40499999999997</v>
      </c>
      <c r="K404" s="74" t="s">
        <v>45</v>
      </c>
      <c r="L404" s="74" t="s">
        <v>45</v>
      </c>
      <c r="M404" s="83"/>
      <c r="N404" s="148">
        <v>813.40499999999997</v>
      </c>
      <c r="O404" s="74" t="s">
        <v>45</v>
      </c>
      <c r="P404" s="74" t="s">
        <v>45</v>
      </c>
      <c r="Q404" s="74" t="s">
        <v>45</v>
      </c>
      <c r="R404" s="74" t="s">
        <v>45</v>
      </c>
      <c r="S404" s="74" t="s">
        <v>45</v>
      </c>
      <c r="T404" s="74" t="s">
        <v>45</v>
      </c>
      <c r="U404" s="74" t="s">
        <v>45</v>
      </c>
      <c r="V404" s="74" t="s">
        <v>45</v>
      </c>
      <c r="W404" s="74" t="s">
        <v>45</v>
      </c>
      <c r="X404" s="74" t="s">
        <v>45</v>
      </c>
      <c r="Y404" s="259"/>
      <c r="Z404" s="259"/>
    </row>
    <row r="405" spans="1:26" ht="31.5" customHeight="1" x14ac:dyDescent="0.3">
      <c r="A405" s="71" t="s">
        <v>170</v>
      </c>
      <c r="B405" s="250"/>
      <c r="C405" s="116" t="s">
        <v>153</v>
      </c>
      <c r="D405" s="73" t="s">
        <v>21</v>
      </c>
      <c r="E405" s="76">
        <f>E406+E407+E408+E409+E410+E411+E412+E413</f>
        <v>8</v>
      </c>
      <c r="F405" s="76">
        <f>F406+F407+F408+F409+F410+F411+F412+F413</f>
        <v>8</v>
      </c>
      <c r="G405" s="250"/>
      <c r="H405" s="250"/>
      <c r="I405" s="97">
        <f>SUM(I406:I415)</f>
        <v>747821</v>
      </c>
      <c r="J405" s="97">
        <f>SUM(J406:J415)</f>
        <v>747821</v>
      </c>
      <c r="K405" s="74" t="s">
        <v>45</v>
      </c>
      <c r="L405" s="74" t="s">
        <v>45</v>
      </c>
      <c r="M405" s="83"/>
      <c r="N405" s="97">
        <f>SUM(N406:N415)</f>
        <v>747821</v>
      </c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259"/>
      <c r="Z405" s="259"/>
    </row>
    <row r="406" spans="1:26" ht="75" customHeight="1" outlineLevel="1" x14ac:dyDescent="0.3">
      <c r="A406" s="78" t="s">
        <v>90</v>
      </c>
      <c r="B406" s="250"/>
      <c r="C406" s="110" t="s">
        <v>782</v>
      </c>
      <c r="D406" s="122" t="s">
        <v>78</v>
      </c>
      <c r="E406" s="80">
        <v>1</v>
      </c>
      <c r="F406" s="80">
        <v>1</v>
      </c>
      <c r="G406" s="250"/>
      <c r="H406" s="250"/>
      <c r="I406" s="148">
        <v>232000</v>
      </c>
      <c r="J406" s="148">
        <v>232000</v>
      </c>
      <c r="K406" s="74" t="s">
        <v>45</v>
      </c>
      <c r="L406" s="74" t="s">
        <v>45</v>
      </c>
      <c r="M406" s="83"/>
      <c r="N406" s="148">
        <v>232000</v>
      </c>
      <c r="O406" s="74" t="s">
        <v>45</v>
      </c>
      <c r="P406" s="74" t="s">
        <v>45</v>
      </c>
      <c r="Q406" s="83">
        <v>2280</v>
      </c>
      <c r="R406" s="85">
        <v>0</v>
      </c>
      <c r="S406" s="83">
        <v>34.200000000000003</v>
      </c>
      <c r="T406" s="138">
        <v>29.5</v>
      </c>
      <c r="U406" s="74" t="s">
        <v>45</v>
      </c>
      <c r="V406" s="74" t="s">
        <v>45</v>
      </c>
      <c r="W406" s="74" t="s">
        <v>45</v>
      </c>
      <c r="X406" s="74" t="s">
        <v>45</v>
      </c>
      <c r="Y406" s="259"/>
      <c r="Z406" s="259"/>
    </row>
    <row r="407" spans="1:26" ht="75" customHeight="1" outlineLevel="1" x14ac:dyDescent="0.3">
      <c r="A407" s="78" t="s">
        <v>91</v>
      </c>
      <c r="B407" s="250"/>
      <c r="C407" s="110" t="s">
        <v>783</v>
      </c>
      <c r="D407" s="122" t="s">
        <v>78</v>
      </c>
      <c r="E407" s="80">
        <v>1</v>
      </c>
      <c r="F407" s="80">
        <v>1</v>
      </c>
      <c r="G407" s="250"/>
      <c r="H407" s="250"/>
      <c r="I407" s="148">
        <v>32730</v>
      </c>
      <c r="J407" s="148">
        <v>32730</v>
      </c>
      <c r="K407" s="74" t="s">
        <v>45</v>
      </c>
      <c r="L407" s="74" t="s">
        <v>45</v>
      </c>
      <c r="M407" s="83"/>
      <c r="N407" s="148">
        <v>32730</v>
      </c>
      <c r="O407" s="74" t="s">
        <v>45</v>
      </c>
      <c r="P407" s="74" t="s">
        <v>45</v>
      </c>
      <c r="Q407" s="85">
        <v>0</v>
      </c>
      <c r="R407" s="85">
        <v>0</v>
      </c>
      <c r="S407" s="83">
        <v>64.599999999999994</v>
      </c>
      <c r="T407" s="138">
        <v>60.1</v>
      </c>
      <c r="U407" s="74" t="s">
        <v>45</v>
      </c>
      <c r="V407" s="74" t="s">
        <v>45</v>
      </c>
      <c r="W407" s="74" t="s">
        <v>45</v>
      </c>
      <c r="X407" s="74" t="s">
        <v>45</v>
      </c>
      <c r="Y407" s="259"/>
      <c r="Z407" s="259"/>
    </row>
    <row r="408" spans="1:26" ht="75" customHeight="1" outlineLevel="1" x14ac:dyDescent="0.3">
      <c r="A408" s="78" t="s">
        <v>99</v>
      </c>
      <c r="B408" s="250"/>
      <c r="C408" s="110" t="s">
        <v>784</v>
      </c>
      <c r="D408" s="122" t="s">
        <v>78</v>
      </c>
      <c r="E408" s="80">
        <v>1</v>
      </c>
      <c r="F408" s="80">
        <v>1</v>
      </c>
      <c r="G408" s="250"/>
      <c r="H408" s="250"/>
      <c r="I408" s="148">
        <v>15230</v>
      </c>
      <c r="J408" s="148">
        <v>15230</v>
      </c>
      <c r="K408" s="74" t="s">
        <v>45</v>
      </c>
      <c r="L408" s="74" t="s">
        <v>45</v>
      </c>
      <c r="M408" s="83"/>
      <c r="N408" s="148">
        <v>15230</v>
      </c>
      <c r="O408" s="74" t="s">
        <v>45</v>
      </c>
      <c r="P408" s="74" t="s">
        <v>45</v>
      </c>
      <c r="Q408" s="85">
        <v>0</v>
      </c>
      <c r="R408" s="85">
        <v>0</v>
      </c>
      <c r="S408" s="83">
        <v>64.599999999999994</v>
      </c>
      <c r="T408" s="138">
        <v>60.1</v>
      </c>
      <c r="U408" s="74" t="s">
        <v>45</v>
      </c>
      <c r="V408" s="74" t="s">
        <v>45</v>
      </c>
      <c r="W408" s="74" t="s">
        <v>45</v>
      </c>
      <c r="X408" s="74" t="s">
        <v>45</v>
      </c>
      <c r="Y408" s="259"/>
      <c r="Z408" s="259"/>
    </row>
    <row r="409" spans="1:26" ht="75" customHeight="1" outlineLevel="1" x14ac:dyDescent="0.3">
      <c r="A409" s="78" t="s">
        <v>795</v>
      </c>
      <c r="B409" s="250"/>
      <c r="C409" s="110" t="s">
        <v>785</v>
      </c>
      <c r="D409" s="122" t="s">
        <v>78</v>
      </c>
      <c r="E409" s="80">
        <v>1</v>
      </c>
      <c r="F409" s="80">
        <v>1</v>
      </c>
      <c r="G409" s="250"/>
      <c r="H409" s="250"/>
      <c r="I409" s="148">
        <v>3770</v>
      </c>
      <c r="J409" s="148">
        <v>3770</v>
      </c>
      <c r="K409" s="74" t="s">
        <v>45</v>
      </c>
      <c r="L409" s="74" t="s">
        <v>45</v>
      </c>
      <c r="M409" s="83"/>
      <c r="N409" s="148">
        <v>3770</v>
      </c>
      <c r="O409" s="74" t="s">
        <v>45</v>
      </c>
      <c r="P409" s="74" t="s">
        <v>45</v>
      </c>
      <c r="Q409" s="83">
        <v>0</v>
      </c>
      <c r="R409" s="85">
        <v>0</v>
      </c>
      <c r="S409" s="83">
        <v>48.3</v>
      </c>
      <c r="T409" s="138">
        <v>41.8</v>
      </c>
      <c r="U409" s="74" t="s">
        <v>45</v>
      </c>
      <c r="V409" s="74" t="s">
        <v>45</v>
      </c>
      <c r="W409" s="74" t="s">
        <v>45</v>
      </c>
      <c r="X409" s="74" t="s">
        <v>45</v>
      </c>
      <c r="Y409" s="259"/>
      <c r="Z409" s="259"/>
    </row>
    <row r="410" spans="1:26" ht="75" customHeight="1" outlineLevel="1" x14ac:dyDescent="0.3">
      <c r="A410" s="78" t="s">
        <v>796</v>
      </c>
      <c r="B410" s="250"/>
      <c r="C410" s="110" t="s">
        <v>786</v>
      </c>
      <c r="D410" s="122" t="s">
        <v>78</v>
      </c>
      <c r="E410" s="80">
        <v>1</v>
      </c>
      <c r="F410" s="80">
        <v>1</v>
      </c>
      <c r="G410" s="250"/>
      <c r="H410" s="250"/>
      <c r="I410" s="149">
        <v>1260</v>
      </c>
      <c r="J410" s="149">
        <v>1260</v>
      </c>
      <c r="K410" s="74" t="s">
        <v>45</v>
      </c>
      <c r="L410" s="74" t="s">
        <v>45</v>
      </c>
      <c r="M410" s="83"/>
      <c r="N410" s="149">
        <v>1260</v>
      </c>
      <c r="O410" s="74" t="s">
        <v>45</v>
      </c>
      <c r="P410" s="74" t="s">
        <v>45</v>
      </c>
      <c r="Q410" s="83">
        <v>0</v>
      </c>
      <c r="R410" s="85">
        <v>0</v>
      </c>
      <c r="S410" s="83">
        <v>48.3</v>
      </c>
      <c r="T410" s="138">
        <v>41.8</v>
      </c>
      <c r="U410" s="74" t="s">
        <v>45</v>
      </c>
      <c r="V410" s="74" t="s">
        <v>45</v>
      </c>
      <c r="W410" s="74" t="s">
        <v>45</v>
      </c>
      <c r="X410" s="74" t="s">
        <v>45</v>
      </c>
      <c r="Y410" s="259"/>
      <c r="Z410" s="259"/>
    </row>
    <row r="411" spans="1:26" ht="75" customHeight="1" outlineLevel="1" x14ac:dyDescent="0.3">
      <c r="A411" s="78" t="s">
        <v>797</v>
      </c>
      <c r="B411" s="250"/>
      <c r="C411" s="110" t="s">
        <v>787</v>
      </c>
      <c r="D411" s="122" t="s">
        <v>78</v>
      </c>
      <c r="E411" s="80">
        <v>1</v>
      </c>
      <c r="F411" s="80">
        <v>1</v>
      </c>
      <c r="G411" s="250"/>
      <c r="H411" s="250"/>
      <c r="I411" s="149">
        <v>3070</v>
      </c>
      <c r="J411" s="149">
        <v>3070</v>
      </c>
      <c r="K411" s="74" t="s">
        <v>45</v>
      </c>
      <c r="L411" s="74" t="s">
        <v>45</v>
      </c>
      <c r="M411" s="83"/>
      <c r="N411" s="149">
        <v>3070</v>
      </c>
      <c r="O411" s="74" t="s">
        <v>45</v>
      </c>
      <c r="P411" s="74" t="s">
        <v>45</v>
      </c>
      <c r="Q411" s="83">
        <v>0</v>
      </c>
      <c r="R411" s="85">
        <v>0</v>
      </c>
      <c r="S411" s="83">
        <v>64.599999999999994</v>
      </c>
      <c r="T411" s="138">
        <v>59.6</v>
      </c>
      <c r="U411" s="74" t="s">
        <v>45</v>
      </c>
      <c r="V411" s="74" t="s">
        <v>45</v>
      </c>
      <c r="W411" s="74" t="s">
        <v>45</v>
      </c>
      <c r="X411" s="74" t="s">
        <v>45</v>
      </c>
      <c r="Y411" s="259"/>
      <c r="Z411" s="259"/>
    </row>
    <row r="412" spans="1:26" ht="75" customHeight="1" outlineLevel="1" x14ac:dyDescent="0.3">
      <c r="A412" s="78" t="s">
        <v>798</v>
      </c>
      <c r="B412" s="250"/>
      <c r="C412" s="110" t="s">
        <v>788</v>
      </c>
      <c r="D412" s="122" t="s">
        <v>78</v>
      </c>
      <c r="E412" s="80">
        <v>1</v>
      </c>
      <c r="F412" s="80">
        <v>1</v>
      </c>
      <c r="G412" s="250"/>
      <c r="H412" s="250"/>
      <c r="I412" s="149">
        <v>4250</v>
      </c>
      <c r="J412" s="149">
        <v>4250</v>
      </c>
      <c r="K412" s="74" t="s">
        <v>45</v>
      </c>
      <c r="L412" s="74" t="s">
        <v>45</v>
      </c>
      <c r="M412" s="83"/>
      <c r="N412" s="149">
        <v>4250</v>
      </c>
      <c r="O412" s="74" t="s">
        <v>45</v>
      </c>
      <c r="P412" s="74" t="s">
        <v>45</v>
      </c>
      <c r="Q412" s="83">
        <v>0</v>
      </c>
      <c r="R412" s="85">
        <v>0</v>
      </c>
      <c r="S412" s="83">
        <v>62.1</v>
      </c>
      <c r="T412" s="138">
        <v>57.7</v>
      </c>
      <c r="U412" s="74" t="s">
        <v>45</v>
      </c>
      <c r="V412" s="74" t="s">
        <v>45</v>
      </c>
      <c r="W412" s="74" t="s">
        <v>45</v>
      </c>
      <c r="X412" s="74" t="s">
        <v>45</v>
      </c>
      <c r="Y412" s="259"/>
      <c r="Z412" s="259"/>
    </row>
    <row r="413" spans="1:26" ht="75" customHeight="1" outlineLevel="1" x14ac:dyDescent="0.3">
      <c r="A413" s="242" t="s">
        <v>799</v>
      </c>
      <c r="B413" s="250"/>
      <c r="C413" s="110" t="s">
        <v>789</v>
      </c>
      <c r="D413" s="122" t="s">
        <v>78</v>
      </c>
      <c r="E413" s="249">
        <v>1</v>
      </c>
      <c r="F413" s="249">
        <v>1</v>
      </c>
      <c r="G413" s="250"/>
      <c r="H413" s="250"/>
      <c r="I413" s="149">
        <v>441800</v>
      </c>
      <c r="J413" s="149">
        <v>441800</v>
      </c>
      <c r="K413" s="74" t="s">
        <v>45</v>
      </c>
      <c r="L413" s="74" t="s">
        <v>45</v>
      </c>
      <c r="M413" s="83"/>
      <c r="N413" s="149">
        <v>441800</v>
      </c>
      <c r="O413" s="74" t="s">
        <v>45</v>
      </c>
      <c r="P413" s="74" t="s">
        <v>45</v>
      </c>
      <c r="Q413" s="83">
        <v>137</v>
      </c>
      <c r="R413" s="85">
        <v>0</v>
      </c>
      <c r="S413" s="83">
        <v>0</v>
      </c>
      <c r="T413" s="138">
        <v>0</v>
      </c>
      <c r="U413" s="74" t="s">
        <v>45</v>
      </c>
      <c r="V413" s="74" t="s">
        <v>45</v>
      </c>
      <c r="W413" s="74" t="s">
        <v>45</v>
      </c>
      <c r="X413" s="74" t="s">
        <v>45</v>
      </c>
      <c r="Y413" s="259"/>
      <c r="Z413" s="259"/>
    </row>
    <row r="414" spans="1:26" ht="75" customHeight="1" outlineLevel="1" x14ac:dyDescent="0.3">
      <c r="A414" s="243"/>
      <c r="B414" s="250"/>
      <c r="C414" s="110" t="s">
        <v>790</v>
      </c>
      <c r="D414" s="80" t="s">
        <v>80</v>
      </c>
      <c r="E414" s="250"/>
      <c r="F414" s="250"/>
      <c r="G414" s="250"/>
      <c r="H414" s="250"/>
      <c r="I414" s="149">
        <v>11734</v>
      </c>
      <c r="J414" s="149">
        <v>11734</v>
      </c>
      <c r="K414" s="74" t="s">
        <v>45</v>
      </c>
      <c r="L414" s="74" t="s">
        <v>45</v>
      </c>
      <c r="M414" s="83"/>
      <c r="N414" s="149">
        <v>11734</v>
      </c>
      <c r="O414" s="74" t="s">
        <v>45</v>
      </c>
      <c r="P414" s="74" t="s">
        <v>45</v>
      </c>
      <c r="Q414" s="135" t="s">
        <v>45</v>
      </c>
      <c r="R414" s="135" t="s">
        <v>45</v>
      </c>
      <c r="S414" s="83" t="s">
        <v>45</v>
      </c>
      <c r="T414" s="138" t="s">
        <v>45</v>
      </c>
      <c r="U414" s="74" t="s">
        <v>45</v>
      </c>
      <c r="V414" s="74" t="s">
        <v>45</v>
      </c>
      <c r="W414" s="74" t="s">
        <v>45</v>
      </c>
      <c r="X414" s="74" t="s">
        <v>45</v>
      </c>
      <c r="Y414" s="259"/>
      <c r="Z414" s="259"/>
    </row>
    <row r="415" spans="1:26" ht="75" customHeight="1" outlineLevel="1" x14ac:dyDescent="0.3">
      <c r="A415" s="244"/>
      <c r="B415" s="250"/>
      <c r="C415" s="110" t="s">
        <v>791</v>
      </c>
      <c r="D415" s="80" t="s">
        <v>794</v>
      </c>
      <c r="E415" s="251"/>
      <c r="F415" s="251"/>
      <c r="G415" s="250"/>
      <c r="H415" s="250"/>
      <c r="I415" s="149">
        <v>1977</v>
      </c>
      <c r="J415" s="149">
        <v>1977</v>
      </c>
      <c r="K415" s="74" t="s">
        <v>45</v>
      </c>
      <c r="L415" s="74" t="s">
        <v>45</v>
      </c>
      <c r="M415" s="83"/>
      <c r="N415" s="149">
        <v>1977</v>
      </c>
      <c r="O415" s="74" t="s">
        <v>45</v>
      </c>
      <c r="P415" s="74" t="s">
        <v>45</v>
      </c>
      <c r="Q415" s="135" t="s">
        <v>45</v>
      </c>
      <c r="R415" s="135" t="s">
        <v>45</v>
      </c>
      <c r="S415" s="83" t="s">
        <v>45</v>
      </c>
      <c r="T415" s="138" t="s">
        <v>45</v>
      </c>
      <c r="U415" s="74" t="s">
        <v>45</v>
      </c>
      <c r="V415" s="74" t="s">
        <v>45</v>
      </c>
      <c r="W415" s="74" t="s">
        <v>45</v>
      </c>
      <c r="X415" s="74" t="s">
        <v>45</v>
      </c>
      <c r="Y415" s="259"/>
      <c r="Z415" s="259"/>
    </row>
    <row r="416" spans="1:26" ht="87.75" customHeight="1" x14ac:dyDescent="0.3">
      <c r="A416" s="71" t="s">
        <v>92</v>
      </c>
      <c r="B416" s="250"/>
      <c r="C416" s="116" t="s">
        <v>792</v>
      </c>
      <c r="D416" s="84" t="s">
        <v>78</v>
      </c>
      <c r="E416" s="80">
        <v>1</v>
      </c>
      <c r="F416" s="80">
        <v>1</v>
      </c>
      <c r="G416" s="250"/>
      <c r="H416" s="250"/>
      <c r="I416" s="157">
        <v>685899</v>
      </c>
      <c r="J416" s="157">
        <v>685899</v>
      </c>
      <c r="K416" s="74" t="s">
        <v>45</v>
      </c>
      <c r="L416" s="74" t="s">
        <v>45</v>
      </c>
      <c r="M416" s="83"/>
      <c r="N416" s="157">
        <v>685899</v>
      </c>
      <c r="O416" s="74" t="s">
        <v>45</v>
      </c>
      <c r="P416" s="74" t="s">
        <v>45</v>
      </c>
      <c r="Q416" s="74" t="s">
        <v>45</v>
      </c>
      <c r="R416" s="74" t="s">
        <v>45</v>
      </c>
      <c r="S416" s="74" t="s">
        <v>45</v>
      </c>
      <c r="T416" s="74" t="s">
        <v>45</v>
      </c>
      <c r="U416" s="74" t="s">
        <v>45</v>
      </c>
      <c r="V416" s="74" t="s">
        <v>45</v>
      </c>
      <c r="W416" s="74" t="s">
        <v>45</v>
      </c>
      <c r="X416" s="74" t="s">
        <v>45</v>
      </c>
      <c r="Y416" s="259"/>
      <c r="Z416" s="259"/>
    </row>
    <row r="417" spans="1:26" ht="25.5" customHeight="1" x14ac:dyDescent="0.3">
      <c r="A417" s="71" t="s">
        <v>800</v>
      </c>
      <c r="B417" s="250"/>
      <c r="C417" s="116" t="s">
        <v>793</v>
      </c>
      <c r="D417" s="84" t="s">
        <v>77</v>
      </c>
      <c r="E417" s="84">
        <v>3.508</v>
      </c>
      <c r="F417" s="84">
        <v>3.508</v>
      </c>
      <c r="G417" s="250"/>
      <c r="H417" s="250"/>
      <c r="I417" s="157">
        <v>13450</v>
      </c>
      <c r="J417" s="157">
        <v>13450</v>
      </c>
      <c r="K417" s="74" t="s">
        <v>45</v>
      </c>
      <c r="L417" s="74" t="s">
        <v>45</v>
      </c>
      <c r="M417" s="83"/>
      <c r="N417" s="157">
        <v>13450</v>
      </c>
      <c r="O417" s="74" t="s">
        <v>45</v>
      </c>
      <c r="P417" s="74" t="s">
        <v>45</v>
      </c>
      <c r="Q417" s="74" t="s">
        <v>45</v>
      </c>
      <c r="R417" s="74" t="s">
        <v>45</v>
      </c>
      <c r="S417" s="74" t="s">
        <v>45</v>
      </c>
      <c r="T417" s="74" t="s">
        <v>45</v>
      </c>
      <c r="U417" s="74" t="s">
        <v>45</v>
      </c>
      <c r="V417" s="74" t="s">
        <v>45</v>
      </c>
      <c r="W417" s="74" t="s">
        <v>45</v>
      </c>
      <c r="X417" s="74" t="s">
        <v>45</v>
      </c>
      <c r="Y417" s="259"/>
      <c r="Z417" s="259"/>
    </row>
    <row r="418" spans="1:26" ht="36.75" customHeight="1" x14ac:dyDescent="0.3">
      <c r="A418" s="84">
        <v>8</v>
      </c>
      <c r="B418" s="250"/>
      <c r="C418" s="106" t="s">
        <v>86</v>
      </c>
      <c r="D418" s="73" t="s">
        <v>21</v>
      </c>
      <c r="E418" s="84">
        <f>E419+E432+E498</f>
        <v>1800</v>
      </c>
      <c r="F418" s="84">
        <f>F419+F432+F498</f>
        <v>1800</v>
      </c>
      <c r="G418" s="250"/>
      <c r="H418" s="250"/>
      <c r="I418" s="76">
        <f>I419+I432+I498</f>
        <v>2091704.5712649995</v>
      </c>
      <c r="J418" s="76">
        <f>J419+J432+J498</f>
        <v>2091834.8180000002</v>
      </c>
      <c r="K418" s="74" t="s">
        <v>45</v>
      </c>
      <c r="L418" s="74" t="s">
        <v>45</v>
      </c>
      <c r="M418" s="83"/>
      <c r="N418" s="76">
        <f>N419+N432+N498</f>
        <v>2091704.5712649995</v>
      </c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259"/>
      <c r="Z418" s="259"/>
    </row>
    <row r="419" spans="1:26" ht="31.5" customHeight="1" outlineLevel="1" x14ac:dyDescent="0.3">
      <c r="A419" s="71" t="s">
        <v>873</v>
      </c>
      <c r="B419" s="250"/>
      <c r="C419" s="106" t="s">
        <v>87</v>
      </c>
      <c r="D419" s="80" t="s">
        <v>21</v>
      </c>
      <c r="E419" s="84">
        <f>E420</f>
        <v>29</v>
      </c>
      <c r="F419" s="84">
        <f>F420</f>
        <v>29</v>
      </c>
      <c r="G419" s="250"/>
      <c r="H419" s="250"/>
      <c r="I419" s="97">
        <f>I420</f>
        <v>705900</v>
      </c>
      <c r="J419" s="97">
        <f>J420</f>
        <v>705900</v>
      </c>
      <c r="K419" s="74"/>
      <c r="L419" s="74"/>
      <c r="M419" s="83"/>
      <c r="N419" s="97">
        <f>N420</f>
        <v>705900</v>
      </c>
      <c r="O419" s="74"/>
      <c r="P419" s="74"/>
      <c r="Q419" s="74"/>
      <c r="R419" s="74"/>
      <c r="S419" s="132">
        <v>77.650000000000006</v>
      </c>
      <c r="T419" s="132">
        <v>74.680000000000007</v>
      </c>
      <c r="U419" s="74"/>
      <c r="V419" s="74"/>
      <c r="W419" s="74"/>
      <c r="X419" s="74"/>
      <c r="Y419" s="259"/>
      <c r="Z419" s="259"/>
    </row>
    <row r="420" spans="1:26" ht="33.75" customHeight="1" outlineLevel="2" collapsed="1" x14ac:dyDescent="0.3">
      <c r="A420" s="71" t="s">
        <v>875</v>
      </c>
      <c r="B420" s="250"/>
      <c r="C420" s="106" t="s">
        <v>106</v>
      </c>
      <c r="D420" s="80" t="s">
        <v>21</v>
      </c>
      <c r="E420" s="84">
        <f>SUM(E421:E431)</f>
        <v>29</v>
      </c>
      <c r="F420" s="84">
        <f>SUM(F421:F431)</f>
        <v>29</v>
      </c>
      <c r="G420" s="250"/>
      <c r="H420" s="250"/>
      <c r="I420" s="97">
        <f>SUM(I421:I431)</f>
        <v>705900</v>
      </c>
      <c r="J420" s="97">
        <f>SUM(J421:J431)</f>
        <v>705900</v>
      </c>
      <c r="K420" s="74" t="s">
        <v>45</v>
      </c>
      <c r="L420" s="74" t="s">
        <v>45</v>
      </c>
      <c r="M420" s="83"/>
      <c r="N420" s="97">
        <f>SUM(N421:N431)</f>
        <v>705900</v>
      </c>
      <c r="O420" s="74" t="s">
        <v>45</v>
      </c>
      <c r="P420" s="74" t="s">
        <v>45</v>
      </c>
      <c r="Q420" s="74" t="s">
        <v>45</v>
      </c>
      <c r="R420" s="74" t="s">
        <v>45</v>
      </c>
      <c r="S420" s="74" t="s">
        <v>45</v>
      </c>
      <c r="T420" s="74" t="s">
        <v>45</v>
      </c>
      <c r="U420" s="74" t="s">
        <v>45</v>
      </c>
      <c r="V420" s="74" t="s">
        <v>45</v>
      </c>
      <c r="W420" s="74" t="s">
        <v>45</v>
      </c>
      <c r="X420" s="74" t="s">
        <v>45</v>
      </c>
      <c r="Y420" s="259"/>
      <c r="Z420" s="259"/>
    </row>
    <row r="421" spans="1:26" ht="38.25" customHeight="1" outlineLevel="2" x14ac:dyDescent="0.3">
      <c r="A421" s="78" t="s">
        <v>876</v>
      </c>
      <c r="B421" s="250"/>
      <c r="C421" s="109" t="s">
        <v>107</v>
      </c>
      <c r="D421" s="80" t="s">
        <v>21</v>
      </c>
      <c r="E421" s="123">
        <v>1</v>
      </c>
      <c r="F421" s="123">
        <v>1</v>
      </c>
      <c r="G421" s="250"/>
      <c r="H421" s="250"/>
      <c r="I421" s="143">
        <v>81960</v>
      </c>
      <c r="J421" s="143">
        <v>81960</v>
      </c>
      <c r="K421" s="74" t="s">
        <v>45</v>
      </c>
      <c r="L421" s="74" t="s">
        <v>45</v>
      </c>
      <c r="M421" s="83"/>
      <c r="N421" s="143">
        <v>81960</v>
      </c>
      <c r="O421" s="74" t="s">
        <v>45</v>
      </c>
      <c r="P421" s="74" t="s">
        <v>45</v>
      </c>
      <c r="Q421" s="74" t="s">
        <v>45</v>
      </c>
      <c r="R421" s="74" t="s">
        <v>45</v>
      </c>
      <c r="S421" s="74" t="s">
        <v>45</v>
      </c>
      <c r="T421" s="74" t="s">
        <v>45</v>
      </c>
      <c r="U421" s="74" t="s">
        <v>45</v>
      </c>
      <c r="V421" s="74" t="s">
        <v>45</v>
      </c>
      <c r="W421" s="74" t="s">
        <v>45</v>
      </c>
      <c r="X421" s="74" t="s">
        <v>45</v>
      </c>
      <c r="Y421" s="259"/>
      <c r="Z421" s="259"/>
    </row>
    <row r="422" spans="1:26" ht="38.25" customHeight="1" outlineLevel="2" x14ac:dyDescent="0.3">
      <c r="A422" s="78" t="s">
        <v>877</v>
      </c>
      <c r="B422" s="250"/>
      <c r="C422" s="109" t="s">
        <v>154</v>
      </c>
      <c r="D422" s="80" t="s">
        <v>21</v>
      </c>
      <c r="E422" s="123">
        <v>2</v>
      </c>
      <c r="F422" s="123">
        <v>2</v>
      </c>
      <c r="G422" s="250"/>
      <c r="H422" s="250"/>
      <c r="I422" s="143">
        <v>159800</v>
      </c>
      <c r="J422" s="143">
        <v>159800</v>
      </c>
      <c r="K422" s="74" t="s">
        <v>45</v>
      </c>
      <c r="L422" s="74" t="s">
        <v>45</v>
      </c>
      <c r="M422" s="83"/>
      <c r="N422" s="143">
        <v>159800</v>
      </c>
      <c r="O422" s="74" t="s">
        <v>45</v>
      </c>
      <c r="P422" s="74" t="s">
        <v>45</v>
      </c>
      <c r="Q422" s="74" t="s">
        <v>45</v>
      </c>
      <c r="R422" s="74" t="s">
        <v>45</v>
      </c>
      <c r="S422" s="74" t="s">
        <v>45</v>
      </c>
      <c r="T422" s="74" t="s">
        <v>45</v>
      </c>
      <c r="U422" s="74" t="s">
        <v>45</v>
      </c>
      <c r="V422" s="74" t="s">
        <v>45</v>
      </c>
      <c r="W422" s="74" t="s">
        <v>45</v>
      </c>
      <c r="X422" s="74" t="s">
        <v>45</v>
      </c>
      <c r="Y422" s="259"/>
      <c r="Z422" s="259"/>
    </row>
    <row r="423" spans="1:26" ht="38.25" customHeight="1" outlineLevel="2" x14ac:dyDescent="0.3">
      <c r="A423" s="78" t="s">
        <v>878</v>
      </c>
      <c r="B423" s="250"/>
      <c r="C423" s="109" t="s">
        <v>801</v>
      </c>
      <c r="D423" s="80" t="s">
        <v>21</v>
      </c>
      <c r="E423" s="123">
        <v>1</v>
      </c>
      <c r="F423" s="123">
        <v>1</v>
      </c>
      <c r="G423" s="250"/>
      <c r="H423" s="250"/>
      <c r="I423" s="143">
        <v>59800</v>
      </c>
      <c r="J423" s="143">
        <v>59800</v>
      </c>
      <c r="K423" s="74" t="s">
        <v>45</v>
      </c>
      <c r="L423" s="74" t="s">
        <v>45</v>
      </c>
      <c r="M423" s="83"/>
      <c r="N423" s="143">
        <v>59800</v>
      </c>
      <c r="O423" s="74" t="s">
        <v>45</v>
      </c>
      <c r="P423" s="74" t="s">
        <v>45</v>
      </c>
      <c r="Q423" s="74" t="s">
        <v>45</v>
      </c>
      <c r="R423" s="74" t="s">
        <v>45</v>
      </c>
      <c r="S423" s="74" t="s">
        <v>45</v>
      </c>
      <c r="T423" s="74" t="s">
        <v>45</v>
      </c>
      <c r="U423" s="74" t="s">
        <v>45</v>
      </c>
      <c r="V423" s="74" t="s">
        <v>45</v>
      </c>
      <c r="W423" s="74" t="s">
        <v>45</v>
      </c>
      <c r="X423" s="74" t="s">
        <v>45</v>
      </c>
      <c r="Y423" s="259"/>
      <c r="Z423" s="259"/>
    </row>
    <row r="424" spans="1:26" ht="38.25" customHeight="1" outlineLevel="2" x14ac:dyDescent="0.3">
      <c r="A424" s="78" t="s">
        <v>879</v>
      </c>
      <c r="B424" s="250"/>
      <c r="C424" s="109" t="s">
        <v>156</v>
      </c>
      <c r="D424" s="80" t="s">
        <v>21</v>
      </c>
      <c r="E424" s="123">
        <v>11</v>
      </c>
      <c r="F424" s="123">
        <v>11</v>
      </c>
      <c r="G424" s="250"/>
      <c r="H424" s="250"/>
      <c r="I424" s="143">
        <v>172425</v>
      </c>
      <c r="J424" s="143">
        <v>172425</v>
      </c>
      <c r="K424" s="74" t="s">
        <v>45</v>
      </c>
      <c r="L424" s="74" t="s">
        <v>45</v>
      </c>
      <c r="M424" s="83"/>
      <c r="N424" s="143">
        <v>172425</v>
      </c>
      <c r="O424" s="74" t="s">
        <v>45</v>
      </c>
      <c r="P424" s="74" t="s">
        <v>45</v>
      </c>
      <c r="Q424" s="74" t="s">
        <v>45</v>
      </c>
      <c r="R424" s="74" t="s">
        <v>45</v>
      </c>
      <c r="S424" s="74" t="s">
        <v>45</v>
      </c>
      <c r="T424" s="74" t="s">
        <v>45</v>
      </c>
      <c r="U424" s="74" t="s">
        <v>45</v>
      </c>
      <c r="V424" s="74" t="s">
        <v>45</v>
      </c>
      <c r="W424" s="74" t="s">
        <v>45</v>
      </c>
      <c r="X424" s="74" t="s">
        <v>45</v>
      </c>
      <c r="Y424" s="259"/>
      <c r="Z424" s="259"/>
    </row>
    <row r="425" spans="1:26" ht="38.25" customHeight="1" outlineLevel="2" x14ac:dyDescent="0.3">
      <c r="A425" s="78" t="s">
        <v>880</v>
      </c>
      <c r="B425" s="250"/>
      <c r="C425" s="109" t="s">
        <v>157</v>
      </c>
      <c r="D425" s="80" t="s">
        <v>21</v>
      </c>
      <c r="E425" s="123">
        <v>5</v>
      </c>
      <c r="F425" s="123">
        <v>5</v>
      </c>
      <c r="G425" s="250"/>
      <c r="H425" s="250"/>
      <c r="I425" s="143">
        <v>78375</v>
      </c>
      <c r="J425" s="143">
        <v>78375</v>
      </c>
      <c r="K425" s="74" t="s">
        <v>45</v>
      </c>
      <c r="L425" s="74" t="s">
        <v>45</v>
      </c>
      <c r="M425" s="83"/>
      <c r="N425" s="143">
        <v>78375</v>
      </c>
      <c r="O425" s="74" t="s">
        <v>45</v>
      </c>
      <c r="P425" s="74" t="s">
        <v>45</v>
      </c>
      <c r="Q425" s="74" t="s">
        <v>45</v>
      </c>
      <c r="R425" s="74" t="s">
        <v>45</v>
      </c>
      <c r="S425" s="74" t="s">
        <v>45</v>
      </c>
      <c r="T425" s="74" t="s">
        <v>45</v>
      </c>
      <c r="U425" s="74" t="s">
        <v>45</v>
      </c>
      <c r="V425" s="74" t="s">
        <v>45</v>
      </c>
      <c r="W425" s="74" t="s">
        <v>45</v>
      </c>
      <c r="X425" s="74" t="s">
        <v>45</v>
      </c>
      <c r="Y425" s="259"/>
      <c r="Z425" s="259"/>
    </row>
    <row r="426" spans="1:26" ht="38.25" customHeight="1" outlineLevel="2" x14ac:dyDescent="0.3">
      <c r="A426" s="78" t="s">
        <v>881</v>
      </c>
      <c r="B426" s="250"/>
      <c r="C426" s="109" t="s">
        <v>155</v>
      </c>
      <c r="D426" s="80" t="s">
        <v>21</v>
      </c>
      <c r="E426" s="123">
        <v>1</v>
      </c>
      <c r="F426" s="123">
        <v>1</v>
      </c>
      <c r="G426" s="250"/>
      <c r="H426" s="250"/>
      <c r="I426" s="143">
        <v>63103</v>
      </c>
      <c r="J426" s="143">
        <v>63103</v>
      </c>
      <c r="K426" s="74" t="s">
        <v>45</v>
      </c>
      <c r="L426" s="74" t="s">
        <v>45</v>
      </c>
      <c r="M426" s="83"/>
      <c r="N426" s="143">
        <v>63103</v>
      </c>
      <c r="O426" s="74" t="s">
        <v>45</v>
      </c>
      <c r="P426" s="74" t="s">
        <v>45</v>
      </c>
      <c r="Q426" s="74" t="s">
        <v>45</v>
      </c>
      <c r="R426" s="74" t="s">
        <v>45</v>
      </c>
      <c r="S426" s="74" t="s">
        <v>45</v>
      </c>
      <c r="T426" s="74" t="s">
        <v>45</v>
      </c>
      <c r="U426" s="74" t="s">
        <v>45</v>
      </c>
      <c r="V426" s="74" t="s">
        <v>45</v>
      </c>
      <c r="W426" s="74" t="s">
        <v>45</v>
      </c>
      <c r="X426" s="74" t="s">
        <v>45</v>
      </c>
      <c r="Y426" s="259"/>
      <c r="Z426" s="259"/>
    </row>
    <row r="427" spans="1:26" ht="38.25" customHeight="1" outlineLevel="2" x14ac:dyDescent="0.3">
      <c r="A427" s="78" t="s">
        <v>882</v>
      </c>
      <c r="B427" s="250"/>
      <c r="C427" s="109" t="s">
        <v>802</v>
      </c>
      <c r="D427" s="80" t="s">
        <v>21</v>
      </c>
      <c r="E427" s="123">
        <v>2</v>
      </c>
      <c r="F427" s="123">
        <v>2</v>
      </c>
      <c r="G427" s="250"/>
      <c r="H427" s="250"/>
      <c r="I427" s="143">
        <v>15400</v>
      </c>
      <c r="J427" s="143">
        <v>15400</v>
      </c>
      <c r="K427" s="74" t="s">
        <v>45</v>
      </c>
      <c r="L427" s="74" t="s">
        <v>45</v>
      </c>
      <c r="M427" s="83"/>
      <c r="N427" s="143">
        <v>15400</v>
      </c>
      <c r="O427" s="74" t="s">
        <v>45</v>
      </c>
      <c r="P427" s="74" t="s">
        <v>45</v>
      </c>
      <c r="Q427" s="74" t="s">
        <v>45</v>
      </c>
      <c r="R427" s="74" t="s">
        <v>45</v>
      </c>
      <c r="S427" s="74" t="s">
        <v>45</v>
      </c>
      <c r="T427" s="74" t="s">
        <v>45</v>
      </c>
      <c r="U427" s="74" t="s">
        <v>45</v>
      </c>
      <c r="V427" s="74" t="s">
        <v>45</v>
      </c>
      <c r="W427" s="74" t="s">
        <v>45</v>
      </c>
      <c r="X427" s="74" t="s">
        <v>45</v>
      </c>
      <c r="Y427" s="259"/>
      <c r="Z427" s="259"/>
    </row>
    <row r="428" spans="1:26" ht="38.25" customHeight="1" outlineLevel="2" x14ac:dyDescent="0.3">
      <c r="A428" s="78" t="s">
        <v>883</v>
      </c>
      <c r="B428" s="250"/>
      <c r="C428" s="109" t="s">
        <v>803</v>
      </c>
      <c r="D428" s="80" t="s">
        <v>21</v>
      </c>
      <c r="E428" s="123">
        <v>2</v>
      </c>
      <c r="F428" s="123">
        <v>2</v>
      </c>
      <c r="G428" s="250"/>
      <c r="H428" s="250"/>
      <c r="I428" s="143">
        <v>2500</v>
      </c>
      <c r="J428" s="143">
        <v>2500</v>
      </c>
      <c r="K428" s="74" t="s">
        <v>45</v>
      </c>
      <c r="L428" s="74" t="s">
        <v>45</v>
      </c>
      <c r="M428" s="83"/>
      <c r="N428" s="143">
        <v>2500</v>
      </c>
      <c r="O428" s="74" t="s">
        <v>45</v>
      </c>
      <c r="P428" s="74" t="s">
        <v>45</v>
      </c>
      <c r="Q428" s="74" t="s">
        <v>45</v>
      </c>
      <c r="R428" s="74" t="s">
        <v>45</v>
      </c>
      <c r="S428" s="74" t="s">
        <v>45</v>
      </c>
      <c r="T428" s="74" t="s">
        <v>45</v>
      </c>
      <c r="U428" s="74" t="s">
        <v>45</v>
      </c>
      <c r="V428" s="74" t="s">
        <v>45</v>
      </c>
      <c r="W428" s="74" t="s">
        <v>45</v>
      </c>
      <c r="X428" s="74" t="s">
        <v>45</v>
      </c>
      <c r="Y428" s="259"/>
      <c r="Z428" s="259"/>
    </row>
    <row r="429" spans="1:26" ht="38.25" customHeight="1" outlineLevel="2" x14ac:dyDescent="0.3">
      <c r="A429" s="78" t="s">
        <v>884</v>
      </c>
      <c r="B429" s="250"/>
      <c r="C429" s="109" t="s">
        <v>804</v>
      </c>
      <c r="D429" s="80" t="s">
        <v>21</v>
      </c>
      <c r="E429" s="123">
        <v>1</v>
      </c>
      <c r="F429" s="123">
        <v>1</v>
      </c>
      <c r="G429" s="250"/>
      <c r="H429" s="250"/>
      <c r="I429" s="143">
        <v>3890</v>
      </c>
      <c r="J429" s="143">
        <v>3890</v>
      </c>
      <c r="K429" s="74" t="s">
        <v>45</v>
      </c>
      <c r="L429" s="74" t="s">
        <v>45</v>
      </c>
      <c r="M429" s="83"/>
      <c r="N429" s="143">
        <v>3890</v>
      </c>
      <c r="O429" s="74" t="s">
        <v>45</v>
      </c>
      <c r="P429" s="74" t="s">
        <v>45</v>
      </c>
      <c r="Q429" s="74" t="s">
        <v>45</v>
      </c>
      <c r="R429" s="74" t="s">
        <v>45</v>
      </c>
      <c r="S429" s="74" t="s">
        <v>45</v>
      </c>
      <c r="T429" s="74" t="s">
        <v>45</v>
      </c>
      <c r="U429" s="74" t="s">
        <v>45</v>
      </c>
      <c r="V429" s="74" t="s">
        <v>45</v>
      </c>
      <c r="W429" s="74" t="s">
        <v>45</v>
      </c>
      <c r="X429" s="74" t="s">
        <v>45</v>
      </c>
      <c r="Y429" s="259"/>
      <c r="Z429" s="259"/>
    </row>
    <row r="430" spans="1:26" ht="38.25" customHeight="1" outlineLevel="2" x14ac:dyDescent="0.3">
      <c r="A430" s="78" t="s">
        <v>885</v>
      </c>
      <c r="B430" s="250"/>
      <c r="C430" s="109" t="s">
        <v>805</v>
      </c>
      <c r="D430" s="80" t="s">
        <v>21</v>
      </c>
      <c r="E430" s="123">
        <v>1</v>
      </c>
      <c r="F430" s="123">
        <v>1</v>
      </c>
      <c r="G430" s="250"/>
      <c r="H430" s="250"/>
      <c r="I430" s="143">
        <v>33734.800000000003</v>
      </c>
      <c r="J430" s="143">
        <v>33734.800000000003</v>
      </c>
      <c r="K430" s="74" t="s">
        <v>45</v>
      </c>
      <c r="L430" s="74" t="s">
        <v>45</v>
      </c>
      <c r="M430" s="83"/>
      <c r="N430" s="143">
        <v>33734.800000000003</v>
      </c>
      <c r="O430" s="74" t="s">
        <v>45</v>
      </c>
      <c r="P430" s="74" t="s">
        <v>45</v>
      </c>
      <c r="Q430" s="74" t="s">
        <v>45</v>
      </c>
      <c r="R430" s="74" t="s">
        <v>45</v>
      </c>
      <c r="S430" s="74" t="s">
        <v>45</v>
      </c>
      <c r="T430" s="74" t="s">
        <v>45</v>
      </c>
      <c r="U430" s="74" t="s">
        <v>45</v>
      </c>
      <c r="V430" s="74" t="s">
        <v>45</v>
      </c>
      <c r="W430" s="74" t="s">
        <v>45</v>
      </c>
      <c r="X430" s="74" t="s">
        <v>45</v>
      </c>
      <c r="Y430" s="259"/>
      <c r="Z430" s="259"/>
    </row>
    <row r="431" spans="1:26" ht="38.25" customHeight="1" outlineLevel="2" x14ac:dyDescent="0.3">
      <c r="A431" s="78" t="s">
        <v>886</v>
      </c>
      <c r="B431" s="250"/>
      <c r="C431" s="109" t="s">
        <v>806</v>
      </c>
      <c r="D431" s="80" t="s">
        <v>21</v>
      </c>
      <c r="E431" s="123">
        <v>2</v>
      </c>
      <c r="F431" s="123">
        <v>2</v>
      </c>
      <c r="G431" s="250"/>
      <c r="H431" s="250"/>
      <c r="I431" s="143">
        <v>34912.199999999997</v>
      </c>
      <c r="J431" s="143">
        <v>34912.199999999997</v>
      </c>
      <c r="K431" s="74" t="s">
        <v>45</v>
      </c>
      <c r="L431" s="74" t="s">
        <v>45</v>
      </c>
      <c r="M431" s="83"/>
      <c r="N431" s="143">
        <v>34912.199999999997</v>
      </c>
      <c r="O431" s="74" t="s">
        <v>45</v>
      </c>
      <c r="P431" s="74" t="s">
        <v>45</v>
      </c>
      <c r="Q431" s="74" t="s">
        <v>45</v>
      </c>
      <c r="R431" s="74" t="s">
        <v>45</v>
      </c>
      <c r="S431" s="74" t="s">
        <v>45</v>
      </c>
      <c r="T431" s="74" t="s">
        <v>45</v>
      </c>
      <c r="U431" s="74" t="s">
        <v>45</v>
      </c>
      <c r="V431" s="74" t="s">
        <v>45</v>
      </c>
      <c r="W431" s="74" t="s">
        <v>45</v>
      </c>
      <c r="X431" s="74" t="s">
        <v>45</v>
      </c>
      <c r="Y431" s="259"/>
      <c r="Z431" s="259"/>
    </row>
    <row r="432" spans="1:26" ht="33" customHeight="1" outlineLevel="1" x14ac:dyDescent="0.3">
      <c r="A432" s="71" t="s">
        <v>874</v>
      </c>
      <c r="B432" s="250"/>
      <c r="C432" s="106" t="s">
        <v>807</v>
      </c>
      <c r="D432" s="84" t="s">
        <v>21</v>
      </c>
      <c r="E432" s="84">
        <f>SUM(E433:E497)</f>
        <v>1195</v>
      </c>
      <c r="F432" s="84">
        <f>SUM(F433:F497)</f>
        <v>1195</v>
      </c>
      <c r="G432" s="250"/>
      <c r="H432" s="250"/>
      <c r="I432" s="97">
        <f>SUM(I433:I497)</f>
        <v>1151736.7920000001</v>
      </c>
      <c r="J432" s="97">
        <f>SUM(J433:J497)</f>
        <v>1151736.7920000001</v>
      </c>
      <c r="K432" s="74"/>
      <c r="L432" s="74"/>
      <c r="M432" s="83"/>
      <c r="N432" s="97">
        <f>SUM(N433:N497)</f>
        <v>1151736.7920000001</v>
      </c>
      <c r="O432" s="74"/>
      <c r="P432" s="74"/>
      <c r="Q432" s="74"/>
      <c r="R432" s="74"/>
      <c r="S432" s="132">
        <v>82.91</v>
      </c>
      <c r="T432" s="132">
        <v>86.53</v>
      </c>
      <c r="U432" s="74"/>
      <c r="V432" s="74"/>
      <c r="W432" s="74"/>
      <c r="X432" s="74"/>
      <c r="Y432" s="259"/>
      <c r="Z432" s="259"/>
    </row>
    <row r="433" spans="1:26" ht="52.5" customHeight="1" outlineLevel="2" x14ac:dyDescent="0.3">
      <c r="A433" s="78" t="s">
        <v>887</v>
      </c>
      <c r="B433" s="250"/>
      <c r="C433" s="109" t="s">
        <v>808</v>
      </c>
      <c r="D433" s="80" t="s">
        <v>21</v>
      </c>
      <c r="E433" s="123">
        <v>5</v>
      </c>
      <c r="F433" s="123">
        <v>5</v>
      </c>
      <c r="G433" s="250"/>
      <c r="H433" s="250"/>
      <c r="I433" s="143">
        <v>6000</v>
      </c>
      <c r="J433" s="143">
        <v>6000</v>
      </c>
      <c r="K433" s="74" t="s">
        <v>45</v>
      </c>
      <c r="L433" s="74" t="s">
        <v>45</v>
      </c>
      <c r="M433" s="83"/>
      <c r="N433" s="143">
        <v>6000</v>
      </c>
      <c r="O433" s="74" t="s">
        <v>45</v>
      </c>
      <c r="P433" s="74" t="s">
        <v>45</v>
      </c>
      <c r="Q433" s="74" t="s">
        <v>45</v>
      </c>
      <c r="R433" s="74" t="s">
        <v>45</v>
      </c>
      <c r="S433" s="74" t="s">
        <v>45</v>
      </c>
      <c r="T433" s="74" t="s">
        <v>45</v>
      </c>
      <c r="U433" s="74" t="s">
        <v>45</v>
      </c>
      <c r="V433" s="74" t="s">
        <v>45</v>
      </c>
      <c r="W433" s="74" t="s">
        <v>45</v>
      </c>
      <c r="X433" s="74" t="s">
        <v>45</v>
      </c>
      <c r="Y433" s="259"/>
      <c r="Z433" s="259"/>
    </row>
    <row r="434" spans="1:26" ht="52.5" customHeight="1" outlineLevel="2" x14ac:dyDescent="0.3">
      <c r="A434" s="78" t="s">
        <v>888</v>
      </c>
      <c r="B434" s="250"/>
      <c r="C434" s="109" t="s">
        <v>809</v>
      </c>
      <c r="D434" s="80" t="s">
        <v>21</v>
      </c>
      <c r="E434" s="123">
        <v>7</v>
      </c>
      <c r="F434" s="123">
        <v>7</v>
      </c>
      <c r="G434" s="250"/>
      <c r="H434" s="250"/>
      <c r="I434" s="143">
        <v>9292.3739999999998</v>
      </c>
      <c r="J434" s="143">
        <v>9292.3739999999998</v>
      </c>
      <c r="K434" s="74" t="s">
        <v>45</v>
      </c>
      <c r="L434" s="74" t="s">
        <v>45</v>
      </c>
      <c r="M434" s="83"/>
      <c r="N434" s="143">
        <v>9292.3739999999998</v>
      </c>
      <c r="O434" s="74" t="s">
        <v>45</v>
      </c>
      <c r="P434" s="74" t="s">
        <v>45</v>
      </c>
      <c r="Q434" s="74" t="s">
        <v>45</v>
      </c>
      <c r="R434" s="74" t="s">
        <v>45</v>
      </c>
      <c r="S434" s="74" t="s">
        <v>45</v>
      </c>
      <c r="T434" s="74" t="s">
        <v>45</v>
      </c>
      <c r="U434" s="74" t="s">
        <v>45</v>
      </c>
      <c r="V434" s="74" t="s">
        <v>45</v>
      </c>
      <c r="W434" s="74" t="s">
        <v>45</v>
      </c>
      <c r="X434" s="74" t="s">
        <v>45</v>
      </c>
      <c r="Y434" s="259"/>
      <c r="Z434" s="259"/>
    </row>
    <row r="435" spans="1:26" ht="52.5" customHeight="1" outlineLevel="2" x14ac:dyDescent="0.3">
      <c r="A435" s="78" t="s">
        <v>889</v>
      </c>
      <c r="B435" s="250"/>
      <c r="C435" s="109" t="s">
        <v>810</v>
      </c>
      <c r="D435" s="80" t="s">
        <v>21</v>
      </c>
      <c r="E435" s="123">
        <v>13</v>
      </c>
      <c r="F435" s="123">
        <v>13</v>
      </c>
      <c r="G435" s="250"/>
      <c r="H435" s="250"/>
      <c r="I435" s="143">
        <v>20351.916000000001</v>
      </c>
      <c r="J435" s="143">
        <v>20351.916000000001</v>
      </c>
      <c r="K435" s="74" t="s">
        <v>45</v>
      </c>
      <c r="L435" s="74" t="s">
        <v>45</v>
      </c>
      <c r="M435" s="83"/>
      <c r="N435" s="143">
        <v>20351.916000000001</v>
      </c>
      <c r="O435" s="74" t="s">
        <v>45</v>
      </c>
      <c r="P435" s="74" t="s">
        <v>45</v>
      </c>
      <c r="Q435" s="74" t="s">
        <v>45</v>
      </c>
      <c r="R435" s="74" t="s">
        <v>45</v>
      </c>
      <c r="S435" s="74" t="s">
        <v>45</v>
      </c>
      <c r="T435" s="74" t="s">
        <v>45</v>
      </c>
      <c r="U435" s="74" t="s">
        <v>45</v>
      </c>
      <c r="V435" s="74" t="s">
        <v>45</v>
      </c>
      <c r="W435" s="74" t="s">
        <v>45</v>
      </c>
      <c r="X435" s="74" t="s">
        <v>45</v>
      </c>
      <c r="Y435" s="259"/>
      <c r="Z435" s="259"/>
    </row>
    <row r="436" spans="1:26" ht="52.5" customHeight="1" outlineLevel="2" x14ac:dyDescent="0.3">
      <c r="A436" s="78" t="s">
        <v>890</v>
      </c>
      <c r="B436" s="250"/>
      <c r="C436" s="109" t="s">
        <v>811</v>
      </c>
      <c r="D436" s="80" t="s">
        <v>21</v>
      </c>
      <c r="E436" s="123">
        <v>30</v>
      </c>
      <c r="F436" s="123">
        <v>30</v>
      </c>
      <c r="G436" s="250"/>
      <c r="H436" s="250"/>
      <c r="I436" s="143">
        <v>54036.15</v>
      </c>
      <c r="J436" s="143">
        <v>54036.15</v>
      </c>
      <c r="K436" s="74" t="s">
        <v>45</v>
      </c>
      <c r="L436" s="74" t="s">
        <v>45</v>
      </c>
      <c r="M436" s="83"/>
      <c r="N436" s="143">
        <v>54036.15</v>
      </c>
      <c r="O436" s="74" t="s">
        <v>45</v>
      </c>
      <c r="P436" s="74" t="s">
        <v>45</v>
      </c>
      <c r="Q436" s="74" t="s">
        <v>45</v>
      </c>
      <c r="R436" s="74" t="s">
        <v>45</v>
      </c>
      <c r="S436" s="74" t="s">
        <v>45</v>
      </c>
      <c r="T436" s="74" t="s">
        <v>45</v>
      </c>
      <c r="U436" s="74" t="s">
        <v>45</v>
      </c>
      <c r="V436" s="74" t="s">
        <v>45</v>
      </c>
      <c r="W436" s="74" t="s">
        <v>45</v>
      </c>
      <c r="X436" s="74" t="s">
        <v>45</v>
      </c>
      <c r="Y436" s="259"/>
      <c r="Z436" s="259"/>
    </row>
    <row r="437" spans="1:26" ht="52.5" customHeight="1" outlineLevel="2" x14ac:dyDescent="0.3">
      <c r="A437" s="78" t="s">
        <v>891</v>
      </c>
      <c r="B437" s="250"/>
      <c r="C437" s="109" t="s">
        <v>812</v>
      </c>
      <c r="D437" s="80" t="s">
        <v>21</v>
      </c>
      <c r="E437" s="123">
        <v>30</v>
      </c>
      <c r="F437" s="123">
        <v>30</v>
      </c>
      <c r="G437" s="250"/>
      <c r="H437" s="250"/>
      <c r="I437" s="143">
        <v>68463.33</v>
      </c>
      <c r="J437" s="143">
        <v>68463.33</v>
      </c>
      <c r="K437" s="74" t="s">
        <v>45</v>
      </c>
      <c r="L437" s="74" t="s">
        <v>45</v>
      </c>
      <c r="M437" s="83"/>
      <c r="N437" s="143">
        <v>68463.33</v>
      </c>
      <c r="O437" s="74" t="s">
        <v>45</v>
      </c>
      <c r="P437" s="74" t="s">
        <v>45</v>
      </c>
      <c r="Q437" s="74" t="s">
        <v>45</v>
      </c>
      <c r="R437" s="74" t="s">
        <v>45</v>
      </c>
      <c r="S437" s="74" t="s">
        <v>45</v>
      </c>
      <c r="T437" s="74" t="s">
        <v>45</v>
      </c>
      <c r="U437" s="74" t="s">
        <v>45</v>
      </c>
      <c r="V437" s="74" t="s">
        <v>45</v>
      </c>
      <c r="W437" s="74" t="s">
        <v>45</v>
      </c>
      <c r="X437" s="74" t="s">
        <v>45</v>
      </c>
      <c r="Y437" s="259"/>
      <c r="Z437" s="259"/>
    </row>
    <row r="438" spans="1:26" ht="52.5" customHeight="1" outlineLevel="2" x14ac:dyDescent="0.3">
      <c r="A438" s="78" t="s">
        <v>892</v>
      </c>
      <c r="B438" s="250"/>
      <c r="C438" s="109" t="s">
        <v>813</v>
      </c>
      <c r="D438" s="80" t="s">
        <v>21</v>
      </c>
      <c r="E438" s="123">
        <v>25</v>
      </c>
      <c r="F438" s="123">
        <v>25</v>
      </c>
      <c r="G438" s="250"/>
      <c r="H438" s="250"/>
      <c r="I438" s="143">
        <v>80273.024999999994</v>
      </c>
      <c r="J438" s="143">
        <v>80273.024999999994</v>
      </c>
      <c r="K438" s="74" t="s">
        <v>45</v>
      </c>
      <c r="L438" s="74" t="s">
        <v>45</v>
      </c>
      <c r="M438" s="83"/>
      <c r="N438" s="143">
        <v>80273.024999999994</v>
      </c>
      <c r="O438" s="74" t="s">
        <v>45</v>
      </c>
      <c r="P438" s="74" t="s">
        <v>45</v>
      </c>
      <c r="Q438" s="74" t="s">
        <v>45</v>
      </c>
      <c r="R438" s="74" t="s">
        <v>45</v>
      </c>
      <c r="S438" s="74" t="s">
        <v>45</v>
      </c>
      <c r="T438" s="74" t="s">
        <v>45</v>
      </c>
      <c r="U438" s="74" t="s">
        <v>45</v>
      </c>
      <c r="V438" s="74" t="s">
        <v>45</v>
      </c>
      <c r="W438" s="74" t="s">
        <v>45</v>
      </c>
      <c r="X438" s="74" t="s">
        <v>45</v>
      </c>
      <c r="Y438" s="259"/>
      <c r="Z438" s="259"/>
    </row>
    <row r="439" spans="1:26" ht="52.5" customHeight="1" outlineLevel="2" x14ac:dyDescent="0.3">
      <c r="A439" s="78" t="s">
        <v>893</v>
      </c>
      <c r="B439" s="250"/>
      <c r="C439" s="109" t="s">
        <v>814</v>
      </c>
      <c r="D439" s="80" t="s">
        <v>21</v>
      </c>
      <c r="E439" s="123">
        <v>18</v>
      </c>
      <c r="F439" s="123">
        <v>18</v>
      </c>
      <c r="G439" s="250"/>
      <c r="H439" s="250"/>
      <c r="I439" s="143">
        <v>69444</v>
      </c>
      <c r="J439" s="143">
        <v>69444</v>
      </c>
      <c r="K439" s="74" t="s">
        <v>45</v>
      </c>
      <c r="L439" s="74" t="s">
        <v>45</v>
      </c>
      <c r="M439" s="83"/>
      <c r="N439" s="143">
        <v>69444</v>
      </c>
      <c r="O439" s="74" t="s">
        <v>45</v>
      </c>
      <c r="P439" s="74" t="s">
        <v>45</v>
      </c>
      <c r="Q439" s="74" t="s">
        <v>45</v>
      </c>
      <c r="R439" s="74" t="s">
        <v>45</v>
      </c>
      <c r="S439" s="74" t="s">
        <v>45</v>
      </c>
      <c r="T439" s="74" t="s">
        <v>45</v>
      </c>
      <c r="U439" s="74" t="s">
        <v>45</v>
      </c>
      <c r="V439" s="74" t="s">
        <v>45</v>
      </c>
      <c r="W439" s="74" t="s">
        <v>45</v>
      </c>
      <c r="X439" s="74" t="s">
        <v>45</v>
      </c>
      <c r="Y439" s="259"/>
      <c r="Z439" s="259"/>
    </row>
    <row r="440" spans="1:26" ht="52.5" customHeight="1" outlineLevel="2" x14ac:dyDescent="0.3">
      <c r="A440" s="78" t="s">
        <v>894</v>
      </c>
      <c r="B440" s="250"/>
      <c r="C440" s="109" t="s">
        <v>815</v>
      </c>
      <c r="D440" s="80" t="s">
        <v>21</v>
      </c>
      <c r="E440" s="123">
        <v>1</v>
      </c>
      <c r="F440" s="123">
        <v>1</v>
      </c>
      <c r="G440" s="250"/>
      <c r="H440" s="250"/>
      <c r="I440" s="143">
        <v>5505</v>
      </c>
      <c r="J440" s="143">
        <v>5505</v>
      </c>
      <c r="K440" s="74" t="s">
        <v>45</v>
      </c>
      <c r="L440" s="74" t="s">
        <v>45</v>
      </c>
      <c r="M440" s="83"/>
      <c r="N440" s="143">
        <v>5505</v>
      </c>
      <c r="O440" s="74" t="s">
        <v>45</v>
      </c>
      <c r="P440" s="74" t="s">
        <v>45</v>
      </c>
      <c r="Q440" s="74" t="s">
        <v>45</v>
      </c>
      <c r="R440" s="74" t="s">
        <v>45</v>
      </c>
      <c r="S440" s="74" t="s">
        <v>45</v>
      </c>
      <c r="T440" s="74" t="s">
        <v>45</v>
      </c>
      <c r="U440" s="74" t="s">
        <v>45</v>
      </c>
      <c r="V440" s="74" t="s">
        <v>45</v>
      </c>
      <c r="W440" s="74" t="s">
        <v>45</v>
      </c>
      <c r="X440" s="74" t="s">
        <v>45</v>
      </c>
      <c r="Y440" s="259"/>
      <c r="Z440" s="259"/>
    </row>
    <row r="441" spans="1:26" ht="52.5" customHeight="1" outlineLevel="2" x14ac:dyDescent="0.3">
      <c r="A441" s="78" t="s">
        <v>895</v>
      </c>
      <c r="B441" s="250"/>
      <c r="C441" s="109" t="s">
        <v>816</v>
      </c>
      <c r="D441" s="80" t="s">
        <v>21</v>
      </c>
      <c r="E441" s="123">
        <v>2</v>
      </c>
      <c r="F441" s="123">
        <v>2</v>
      </c>
      <c r="G441" s="250"/>
      <c r="H441" s="250"/>
      <c r="I441" s="143">
        <v>2620</v>
      </c>
      <c r="J441" s="143">
        <v>2620</v>
      </c>
      <c r="K441" s="74" t="s">
        <v>45</v>
      </c>
      <c r="L441" s="74" t="s">
        <v>45</v>
      </c>
      <c r="M441" s="83"/>
      <c r="N441" s="143">
        <v>2620</v>
      </c>
      <c r="O441" s="74" t="s">
        <v>45</v>
      </c>
      <c r="P441" s="74" t="s">
        <v>45</v>
      </c>
      <c r="Q441" s="74" t="s">
        <v>45</v>
      </c>
      <c r="R441" s="74" t="s">
        <v>45</v>
      </c>
      <c r="S441" s="74" t="s">
        <v>45</v>
      </c>
      <c r="T441" s="74" t="s">
        <v>45</v>
      </c>
      <c r="U441" s="74" t="s">
        <v>45</v>
      </c>
      <c r="V441" s="74" t="s">
        <v>45</v>
      </c>
      <c r="W441" s="74" t="s">
        <v>45</v>
      </c>
      <c r="X441" s="74" t="s">
        <v>45</v>
      </c>
      <c r="Y441" s="259"/>
      <c r="Z441" s="259"/>
    </row>
    <row r="442" spans="1:26" ht="52.5" customHeight="1" outlineLevel="2" x14ac:dyDescent="0.3">
      <c r="A442" s="78" t="s">
        <v>896</v>
      </c>
      <c r="B442" s="250"/>
      <c r="C442" s="109" t="s">
        <v>817</v>
      </c>
      <c r="D442" s="80" t="s">
        <v>21</v>
      </c>
      <c r="E442" s="123">
        <v>3</v>
      </c>
      <c r="F442" s="123">
        <v>3</v>
      </c>
      <c r="G442" s="250"/>
      <c r="H442" s="250"/>
      <c r="I442" s="143">
        <v>4815</v>
      </c>
      <c r="J442" s="143">
        <v>4815</v>
      </c>
      <c r="K442" s="74" t="s">
        <v>45</v>
      </c>
      <c r="L442" s="74" t="s">
        <v>45</v>
      </c>
      <c r="M442" s="83"/>
      <c r="N442" s="143">
        <v>4815</v>
      </c>
      <c r="O442" s="74" t="s">
        <v>45</v>
      </c>
      <c r="P442" s="74" t="s">
        <v>45</v>
      </c>
      <c r="Q442" s="74" t="s">
        <v>45</v>
      </c>
      <c r="R442" s="74" t="s">
        <v>45</v>
      </c>
      <c r="S442" s="74" t="s">
        <v>45</v>
      </c>
      <c r="T442" s="74" t="s">
        <v>45</v>
      </c>
      <c r="U442" s="74" t="s">
        <v>45</v>
      </c>
      <c r="V442" s="74" t="s">
        <v>45</v>
      </c>
      <c r="W442" s="74" t="s">
        <v>45</v>
      </c>
      <c r="X442" s="74" t="s">
        <v>45</v>
      </c>
      <c r="Y442" s="259"/>
      <c r="Z442" s="259"/>
    </row>
    <row r="443" spans="1:26" ht="52.5" customHeight="1" outlineLevel="2" x14ac:dyDescent="0.3">
      <c r="A443" s="78" t="s">
        <v>897</v>
      </c>
      <c r="B443" s="250"/>
      <c r="C443" s="109" t="s">
        <v>818</v>
      </c>
      <c r="D443" s="80" t="s">
        <v>21</v>
      </c>
      <c r="E443" s="123">
        <v>3</v>
      </c>
      <c r="F443" s="123">
        <v>3</v>
      </c>
      <c r="G443" s="250"/>
      <c r="H443" s="250"/>
      <c r="I443" s="143">
        <v>6030</v>
      </c>
      <c r="J443" s="143">
        <v>6030</v>
      </c>
      <c r="K443" s="74" t="s">
        <v>45</v>
      </c>
      <c r="L443" s="74" t="s">
        <v>45</v>
      </c>
      <c r="M443" s="83"/>
      <c r="N443" s="143">
        <v>6030</v>
      </c>
      <c r="O443" s="74" t="s">
        <v>45</v>
      </c>
      <c r="P443" s="74" t="s">
        <v>45</v>
      </c>
      <c r="Q443" s="74" t="s">
        <v>45</v>
      </c>
      <c r="R443" s="74" t="s">
        <v>45</v>
      </c>
      <c r="S443" s="74" t="s">
        <v>45</v>
      </c>
      <c r="T443" s="74" t="s">
        <v>45</v>
      </c>
      <c r="U443" s="74" t="s">
        <v>45</v>
      </c>
      <c r="V443" s="74" t="s">
        <v>45</v>
      </c>
      <c r="W443" s="74" t="s">
        <v>45</v>
      </c>
      <c r="X443" s="74" t="s">
        <v>45</v>
      </c>
      <c r="Y443" s="259"/>
      <c r="Z443" s="259"/>
    </row>
    <row r="444" spans="1:26" ht="52.5" customHeight="1" outlineLevel="2" x14ac:dyDescent="0.3">
      <c r="A444" s="78" t="s">
        <v>898</v>
      </c>
      <c r="B444" s="250"/>
      <c r="C444" s="109" t="s">
        <v>819</v>
      </c>
      <c r="D444" s="80" t="s">
        <v>21</v>
      </c>
      <c r="E444" s="123">
        <v>1</v>
      </c>
      <c r="F444" s="123">
        <v>1</v>
      </c>
      <c r="G444" s="250"/>
      <c r="H444" s="250"/>
      <c r="I444" s="143">
        <v>5100</v>
      </c>
      <c r="J444" s="143">
        <v>5100</v>
      </c>
      <c r="K444" s="74" t="s">
        <v>45</v>
      </c>
      <c r="L444" s="74" t="s">
        <v>45</v>
      </c>
      <c r="M444" s="83"/>
      <c r="N444" s="143">
        <v>5100</v>
      </c>
      <c r="O444" s="74" t="s">
        <v>45</v>
      </c>
      <c r="P444" s="74" t="s">
        <v>45</v>
      </c>
      <c r="Q444" s="74" t="s">
        <v>45</v>
      </c>
      <c r="R444" s="74" t="s">
        <v>45</v>
      </c>
      <c r="S444" s="74" t="s">
        <v>45</v>
      </c>
      <c r="T444" s="74" t="s">
        <v>45</v>
      </c>
      <c r="U444" s="74" t="s">
        <v>45</v>
      </c>
      <c r="V444" s="74" t="s">
        <v>45</v>
      </c>
      <c r="W444" s="74" t="s">
        <v>45</v>
      </c>
      <c r="X444" s="74" t="s">
        <v>45</v>
      </c>
      <c r="Y444" s="259"/>
      <c r="Z444" s="259"/>
    </row>
    <row r="445" spans="1:26" ht="52.5" customHeight="1" outlineLevel="2" x14ac:dyDescent="0.3">
      <c r="A445" s="78" t="s">
        <v>899</v>
      </c>
      <c r="B445" s="250"/>
      <c r="C445" s="109" t="s">
        <v>820</v>
      </c>
      <c r="D445" s="80" t="s">
        <v>21</v>
      </c>
      <c r="E445" s="123">
        <v>1</v>
      </c>
      <c r="F445" s="123">
        <v>1</v>
      </c>
      <c r="G445" s="250"/>
      <c r="H445" s="250"/>
      <c r="I445" s="143">
        <v>6100</v>
      </c>
      <c r="J445" s="143">
        <v>6100</v>
      </c>
      <c r="K445" s="74" t="s">
        <v>45</v>
      </c>
      <c r="L445" s="74" t="s">
        <v>45</v>
      </c>
      <c r="M445" s="83"/>
      <c r="N445" s="143">
        <v>6100</v>
      </c>
      <c r="O445" s="74" t="s">
        <v>45</v>
      </c>
      <c r="P445" s="74" t="s">
        <v>45</v>
      </c>
      <c r="Q445" s="74" t="s">
        <v>45</v>
      </c>
      <c r="R445" s="74" t="s">
        <v>45</v>
      </c>
      <c r="S445" s="74" t="s">
        <v>45</v>
      </c>
      <c r="T445" s="74" t="s">
        <v>45</v>
      </c>
      <c r="U445" s="74" t="s">
        <v>45</v>
      </c>
      <c r="V445" s="74" t="s">
        <v>45</v>
      </c>
      <c r="W445" s="74" t="s">
        <v>45</v>
      </c>
      <c r="X445" s="74" t="s">
        <v>45</v>
      </c>
      <c r="Y445" s="259"/>
      <c r="Z445" s="259"/>
    </row>
    <row r="446" spans="1:26" ht="52.5" customHeight="1" outlineLevel="2" x14ac:dyDescent="0.3">
      <c r="A446" s="78" t="s">
        <v>900</v>
      </c>
      <c r="B446" s="250"/>
      <c r="C446" s="109" t="s">
        <v>821</v>
      </c>
      <c r="D446" s="80" t="s">
        <v>21</v>
      </c>
      <c r="E446" s="123">
        <v>1</v>
      </c>
      <c r="F446" s="123">
        <v>1</v>
      </c>
      <c r="G446" s="250"/>
      <c r="H446" s="250"/>
      <c r="I446" s="143">
        <v>7200</v>
      </c>
      <c r="J446" s="143">
        <v>7200</v>
      </c>
      <c r="K446" s="74" t="s">
        <v>45</v>
      </c>
      <c r="L446" s="74" t="s">
        <v>45</v>
      </c>
      <c r="M446" s="83"/>
      <c r="N446" s="143">
        <v>7200</v>
      </c>
      <c r="O446" s="74" t="s">
        <v>45</v>
      </c>
      <c r="P446" s="74" t="s">
        <v>45</v>
      </c>
      <c r="Q446" s="74" t="s">
        <v>45</v>
      </c>
      <c r="R446" s="74" t="s">
        <v>45</v>
      </c>
      <c r="S446" s="74" t="s">
        <v>45</v>
      </c>
      <c r="T446" s="74" t="s">
        <v>45</v>
      </c>
      <c r="U446" s="74" t="s">
        <v>45</v>
      </c>
      <c r="V446" s="74" t="s">
        <v>45</v>
      </c>
      <c r="W446" s="74" t="s">
        <v>45</v>
      </c>
      <c r="X446" s="74" t="s">
        <v>45</v>
      </c>
      <c r="Y446" s="259"/>
      <c r="Z446" s="259"/>
    </row>
    <row r="447" spans="1:26" ht="52.5" customHeight="1" outlineLevel="2" x14ac:dyDescent="0.3">
      <c r="A447" s="78" t="s">
        <v>901</v>
      </c>
      <c r="B447" s="250"/>
      <c r="C447" s="109" t="s">
        <v>822</v>
      </c>
      <c r="D447" s="80" t="s">
        <v>21</v>
      </c>
      <c r="E447" s="123">
        <v>8</v>
      </c>
      <c r="F447" s="123">
        <v>8</v>
      </c>
      <c r="G447" s="250"/>
      <c r="H447" s="250"/>
      <c r="I447" s="143">
        <v>108430.72099999999</v>
      </c>
      <c r="J447" s="143">
        <v>108430.72099999999</v>
      </c>
      <c r="K447" s="74" t="s">
        <v>45</v>
      </c>
      <c r="L447" s="74" t="s">
        <v>45</v>
      </c>
      <c r="M447" s="83"/>
      <c r="N447" s="143">
        <v>108430.72099999999</v>
      </c>
      <c r="O447" s="74" t="s">
        <v>45</v>
      </c>
      <c r="P447" s="74" t="s">
        <v>45</v>
      </c>
      <c r="Q447" s="74" t="s">
        <v>45</v>
      </c>
      <c r="R447" s="74" t="s">
        <v>45</v>
      </c>
      <c r="S447" s="74" t="s">
        <v>45</v>
      </c>
      <c r="T447" s="74" t="s">
        <v>45</v>
      </c>
      <c r="U447" s="74" t="s">
        <v>45</v>
      </c>
      <c r="V447" s="74" t="s">
        <v>45</v>
      </c>
      <c r="W447" s="74" t="s">
        <v>45</v>
      </c>
      <c r="X447" s="74" t="s">
        <v>45</v>
      </c>
      <c r="Y447" s="259"/>
      <c r="Z447" s="259"/>
    </row>
    <row r="448" spans="1:26" ht="52.5" customHeight="1" outlineLevel="2" x14ac:dyDescent="0.3">
      <c r="A448" s="78" t="s">
        <v>902</v>
      </c>
      <c r="B448" s="250"/>
      <c r="C448" s="109" t="s">
        <v>823</v>
      </c>
      <c r="D448" s="80" t="s">
        <v>21</v>
      </c>
      <c r="E448" s="123">
        <v>45</v>
      </c>
      <c r="F448" s="123">
        <v>45</v>
      </c>
      <c r="G448" s="250"/>
      <c r="H448" s="250"/>
      <c r="I448" s="143">
        <v>67563.434999999998</v>
      </c>
      <c r="J448" s="143">
        <v>67563.434999999998</v>
      </c>
      <c r="K448" s="74" t="s">
        <v>45</v>
      </c>
      <c r="L448" s="74" t="s">
        <v>45</v>
      </c>
      <c r="M448" s="83"/>
      <c r="N448" s="143">
        <v>67563.434999999998</v>
      </c>
      <c r="O448" s="74" t="s">
        <v>45</v>
      </c>
      <c r="P448" s="74" t="s">
        <v>45</v>
      </c>
      <c r="Q448" s="74" t="s">
        <v>45</v>
      </c>
      <c r="R448" s="74" t="s">
        <v>45</v>
      </c>
      <c r="S448" s="74" t="s">
        <v>45</v>
      </c>
      <c r="T448" s="74" t="s">
        <v>45</v>
      </c>
      <c r="U448" s="74" t="s">
        <v>45</v>
      </c>
      <c r="V448" s="74" t="s">
        <v>45</v>
      </c>
      <c r="W448" s="74" t="s">
        <v>45</v>
      </c>
      <c r="X448" s="74" t="s">
        <v>45</v>
      </c>
      <c r="Y448" s="259"/>
      <c r="Z448" s="259"/>
    </row>
    <row r="449" spans="1:26" ht="63" customHeight="1" outlineLevel="2" x14ac:dyDescent="0.3">
      <c r="A449" s="78" t="s">
        <v>903</v>
      </c>
      <c r="B449" s="250"/>
      <c r="C449" s="109" t="s">
        <v>824</v>
      </c>
      <c r="D449" s="80" t="s">
        <v>21</v>
      </c>
      <c r="E449" s="123">
        <v>4</v>
      </c>
      <c r="F449" s="123">
        <v>4</v>
      </c>
      <c r="G449" s="250"/>
      <c r="H449" s="250"/>
      <c r="I449" s="143">
        <v>16864</v>
      </c>
      <c r="J449" s="143">
        <v>16864</v>
      </c>
      <c r="K449" s="74" t="s">
        <v>45</v>
      </c>
      <c r="L449" s="74" t="s">
        <v>45</v>
      </c>
      <c r="M449" s="83"/>
      <c r="N449" s="143">
        <v>16864</v>
      </c>
      <c r="O449" s="74" t="s">
        <v>45</v>
      </c>
      <c r="P449" s="74" t="s">
        <v>45</v>
      </c>
      <c r="Q449" s="74" t="s">
        <v>45</v>
      </c>
      <c r="R449" s="74" t="s">
        <v>45</v>
      </c>
      <c r="S449" s="74" t="s">
        <v>45</v>
      </c>
      <c r="T449" s="74" t="s">
        <v>45</v>
      </c>
      <c r="U449" s="74" t="s">
        <v>45</v>
      </c>
      <c r="V449" s="74" t="s">
        <v>45</v>
      </c>
      <c r="W449" s="74" t="s">
        <v>45</v>
      </c>
      <c r="X449" s="74" t="s">
        <v>45</v>
      </c>
      <c r="Y449" s="259"/>
      <c r="Z449" s="259"/>
    </row>
    <row r="450" spans="1:26" ht="63" customHeight="1" outlineLevel="2" x14ac:dyDescent="0.3">
      <c r="A450" s="78" t="s">
        <v>904</v>
      </c>
      <c r="B450" s="250"/>
      <c r="C450" s="109" t="s">
        <v>825</v>
      </c>
      <c r="D450" s="80" t="s">
        <v>21</v>
      </c>
      <c r="E450" s="123">
        <v>3</v>
      </c>
      <c r="F450" s="123">
        <v>3</v>
      </c>
      <c r="G450" s="250"/>
      <c r="H450" s="250"/>
      <c r="I450" s="143">
        <v>33855</v>
      </c>
      <c r="J450" s="143">
        <v>33855</v>
      </c>
      <c r="K450" s="74" t="s">
        <v>45</v>
      </c>
      <c r="L450" s="74" t="s">
        <v>45</v>
      </c>
      <c r="M450" s="83"/>
      <c r="N450" s="143">
        <v>33855</v>
      </c>
      <c r="O450" s="74" t="s">
        <v>45</v>
      </c>
      <c r="P450" s="74" t="s">
        <v>45</v>
      </c>
      <c r="Q450" s="74" t="s">
        <v>45</v>
      </c>
      <c r="R450" s="74" t="s">
        <v>45</v>
      </c>
      <c r="S450" s="74" t="s">
        <v>45</v>
      </c>
      <c r="T450" s="74" t="s">
        <v>45</v>
      </c>
      <c r="U450" s="74" t="s">
        <v>45</v>
      </c>
      <c r="V450" s="74" t="s">
        <v>45</v>
      </c>
      <c r="W450" s="74" t="s">
        <v>45</v>
      </c>
      <c r="X450" s="74" t="s">
        <v>45</v>
      </c>
      <c r="Y450" s="259"/>
      <c r="Z450" s="259"/>
    </row>
    <row r="451" spans="1:26" ht="63" customHeight="1" outlineLevel="2" x14ac:dyDescent="0.3">
      <c r="A451" s="78" t="s">
        <v>905</v>
      </c>
      <c r="B451" s="250"/>
      <c r="C451" s="109" t="s">
        <v>826</v>
      </c>
      <c r="D451" s="80" t="s">
        <v>21</v>
      </c>
      <c r="E451" s="123">
        <v>3</v>
      </c>
      <c r="F451" s="123">
        <v>3</v>
      </c>
      <c r="G451" s="250"/>
      <c r="H451" s="250"/>
      <c r="I451" s="143">
        <v>25276.5</v>
      </c>
      <c r="J451" s="143">
        <v>25276.5</v>
      </c>
      <c r="K451" s="74" t="s">
        <v>45</v>
      </c>
      <c r="L451" s="74" t="s">
        <v>45</v>
      </c>
      <c r="M451" s="83"/>
      <c r="N451" s="143">
        <v>25276.5</v>
      </c>
      <c r="O451" s="74" t="s">
        <v>45</v>
      </c>
      <c r="P451" s="74" t="s">
        <v>45</v>
      </c>
      <c r="Q451" s="74" t="s">
        <v>45</v>
      </c>
      <c r="R451" s="74" t="s">
        <v>45</v>
      </c>
      <c r="S451" s="74" t="s">
        <v>45</v>
      </c>
      <c r="T451" s="74" t="s">
        <v>45</v>
      </c>
      <c r="U451" s="74" t="s">
        <v>45</v>
      </c>
      <c r="V451" s="74" t="s">
        <v>45</v>
      </c>
      <c r="W451" s="74" t="s">
        <v>45</v>
      </c>
      <c r="X451" s="74" t="s">
        <v>45</v>
      </c>
      <c r="Y451" s="259"/>
      <c r="Z451" s="259"/>
    </row>
    <row r="452" spans="1:26" ht="63" customHeight="1" outlineLevel="2" x14ac:dyDescent="0.3">
      <c r="A452" s="78" t="s">
        <v>906</v>
      </c>
      <c r="B452" s="250"/>
      <c r="C452" s="109" t="s">
        <v>827</v>
      </c>
      <c r="D452" s="80" t="s">
        <v>21</v>
      </c>
      <c r="E452" s="123">
        <v>2</v>
      </c>
      <c r="F452" s="123">
        <v>2</v>
      </c>
      <c r="G452" s="250"/>
      <c r="H452" s="250"/>
      <c r="I452" s="143">
        <v>11545</v>
      </c>
      <c r="J452" s="143">
        <v>11545</v>
      </c>
      <c r="K452" s="74" t="s">
        <v>45</v>
      </c>
      <c r="L452" s="74" t="s">
        <v>45</v>
      </c>
      <c r="M452" s="83"/>
      <c r="N452" s="143">
        <v>11545</v>
      </c>
      <c r="O452" s="74" t="s">
        <v>45</v>
      </c>
      <c r="P452" s="74" t="s">
        <v>45</v>
      </c>
      <c r="Q452" s="74" t="s">
        <v>45</v>
      </c>
      <c r="R452" s="74" t="s">
        <v>45</v>
      </c>
      <c r="S452" s="74" t="s">
        <v>45</v>
      </c>
      <c r="T452" s="74" t="s">
        <v>45</v>
      </c>
      <c r="U452" s="74" t="s">
        <v>45</v>
      </c>
      <c r="V452" s="74" t="s">
        <v>45</v>
      </c>
      <c r="W452" s="74" t="s">
        <v>45</v>
      </c>
      <c r="X452" s="74" t="s">
        <v>45</v>
      </c>
      <c r="Y452" s="259"/>
      <c r="Z452" s="259"/>
    </row>
    <row r="453" spans="1:26" ht="57.75" customHeight="1" outlineLevel="2" x14ac:dyDescent="0.3">
      <c r="A453" s="78" t="s">
        <v>907</v>
      </c>
      <c r="B453" s="250"/>
      <c r="C453" s="109" t="s">
        <v>828</v>
      </c>
      <c r="D453" s="80" t="s">
        <v>21</v>
      </c>
      <c r="E453" s="123">
        <v>2</v>
      </c>
      <c r="F453" s="123">
        <v>2</v>
      </c>
      <c r="G453" s="250"/>
      <c r="H453" s="250"/>
      <c r="I453" s="143">
        <v>16065</v>
      </c>
      <c r="J453" s="143">
        <v>16065</v>
      </c>
      <c r="K453" s="74" t="s">
        <v>45</v>
      </c>
      <c r="L453" s="74" t="s">
        <v>45</v>
      </c>
      <c r="M453" s="83"/>
      <c r="N453" s="143">
        <v>16065</v>
      </c>
      <c r="O453" s="74" t="s">
        <v>45</v>
      </c>
      <c r="P453" s="74" t="s">
        <v>45</v>
      </c>
      <c r="Q453" s="74" t="s">
        <v>45</v>
      </c>
      <c r="R453" s="74" t="s">
        <v>45</v>
      </c>
      <c r="S453" s="74" t="s">
        <v>45</v>
      </c>
      <c r="T453" s="74" t="s">
        <v>45</v>
      </c>
      <c r="U453" s="74" t="s">
        <v>45</v>
      </c>
      <c r="V453" s="74" t="s">
        <v>45</v>
      </c>
      <c r="W453" s="74" t="s">
        <v>45</v>
      </c>
      <c r="X453" s="74" t="s">
        <v>45</v>
      </c>
      <c r="Y453" s="259"/>
      <c r="Z453" s="259"/>
    </row>
    <row r="454" spans="1:26" ht="57.75" customHeight="1" outlineLevel="2" x14ac:dyDescent="0.3">
      <c r="A454" s="78" t="s">
        <v>908</v>
      </c>
      <c r="B454" s="250"/>
      <c r="C454" s="109" t="s">
        <v>158</v>
      </c>
      <c r="D454" s="80" t="s">
        <v>21</v>
      </c>
      <c r="E454" s="123">
        <v>68</v>
      </c>
      <c r="F454" s="123">
        <v>68</v>
      </c>
      <c r="G454" s="250"/>
      <c r="H454" s="250"/>
      <c r="I454" s="143">
        <v>17340</v>
      </c>
      <c r="J454" s="143">
        <v>17340</v>
      </c>
      <c r="K454" s="74" t="s">
        <v>45</v>
      </c>
      <c r="L454" s="74" t="s">
        <v>45</v>
      </c>
      <c r="M454" s="83"/>
      <c r="N454" s="143">
        <v>17340</v>
      </c>
      <c r="O454" s="74" t="s">
        <v>45</v>
      </c>
      <c r="P454" s="74" t="s">
        <v>45</v>
      </c>
      <c r="Q454" s="74" t="s">
        <v>45</v>
      </c>
      <c r="R454" s="74" t="s">
        <v>45</v>
      </c>
      <c r="S454" s="74" t="s">
        <v>45</v>
      </c>
      <c r="T454" s="74" t="s">
        <v>45</v>
      </c>
      <c r="U454" s="74" t="s">
        <v>45</v>
      </c>
      <c r="V454" s="74" t="s">
        <v>45</v>
      </c>
      <c r="W454" s="74" t="s">
        <v>45</v>
      </c>
      <c r="X454" s="74" t="s">
        <v>45</v>
      </c>
      <c r="Y454" s="259"/>
      <c r="Z454" s="259"/>
    </row>
    <row r="455" spans="1:26" ht="57.75" customHeight="1" outlineLevel="2" x14ac:dyDescent="0.3">
      <c r="A455" s="78" t="s">
        <v>909</v>
      </c>
      <c r="B455" s="250"/>
      <c r="C455" s="109" t="s">
        <v>159</v>
      </c>
      <c r="D455" s="80" t="s">
        <v>21</v>
      </c>
      <c r="E455" s="123">
        <v>10</v>
      </c>
      <c r="F455" s="123">
        <v>10</v>
      </c>
      <c r="G455" s="250"/>
      <c r="H455" s="250"/>
      <c r="I455" s="143">
        <v>7847.35</v>
      </c>
      <c r="J455" s="143">
        <v>7847.35</v>
      </c>
      <c r="K455" s="74" t="s">
        <v>45</v>
      </c>
      <c r="L455" s="74" t="s">
        <v>45</v>
      </c>
      <c r="M455" s="83"/>
      <c r="N455" s="143">
        <v>7847.35</v>
      </c>
      <c r="O455" s="74" t="s">
        <v>45</v>
      </c>
      <c r="P455" s="74" t="s">
        <v>45</v>
      </c>
      <c r="Q455" s="74" t="s">
        <v>45</v>
      </c>
      <c r="R455" s="74" t="s">
        <v>45</v>
      </c>
      <c r="S455" s="74" t="s">
        <v>45</v>
      </c>
      <c r="T455" s="74" t="s">
        <v>45</v>
      </c>
      <c r="U455" s="74" t="s">
        <v>45</v>
      </c>
      <c r="V455" s="74" t="s">
        <v>45</v>
      </c>
      <c r="W455" s="74" t="s">
        <v>45</v>
      </c>
      <c r="X455" s="74" t="s">
        <v>45</v>
      </c>
      <c r="Y455" s="259"/>
      <c r="Z455" s="259"/>
    </row>
    <row r="456" spans="1:26" ht="57.75" customHeight="1" outlineLevel="2" x14ac:dyDescent="0.3">
      <c r="A456" s="78" t="s">
        <v>910</v>
      </c>
      <c r="B456" s="250"/>
      <c r="C456" s="109" t="s">
        <v>829</v>
      </c>
      <c r="D456" s="80" t="s">
        <v>21</v>
      </c>
      <c r="E456" s="123">
        <v>18</v>
      </c>
      <c r="F456" s="123">
        <v>18</v>
      </c>
      <c r="G456" s="250"/>
      <c r="H456" s="250"/>
      <c r="I456" s="143">
        <v>5140</v>
      </c>
      <c r="J456" s="143">
        <v>5140</v>
      </c>
      <c r="K456" s="74" t="s">
        <v>45</v>
      </c>
      <c r="L456" s="74" t="s">
        <v>45</v>
      </c>
      <c r="M456" s="83"/>
      <c r="N456" s="143">
        <v>5140</v>
      </c>
      <c r="O456" s="74" t="s">
        <v>45</v>
      </c>
      <c r="P456" s="74" t="s">
        <v>45</v>
      </c>
      <c r="Q456" s="74" t="s">
        <v>45</v>
      </c>
      <c r="R456" s="74" t="s">
        <v>45</v>
      </c>
      <c r="S456" s="74" t="s">
        <v>45</v>
      </c>
      <c r="T456" s="74" t="s">
        <v>45</v>
      </c>
      <c r="U456" s="74" t="s">
        <v>45</v>
      </c>
      <c r="V456" s="74" t="s">
        <v>45</v>
      </c>
      <c r="W456" s="74" t="s">
        <v>45</v>
      </c>
      <c r="X456" s="74" t="s">
        <v>45</v>
      </c>
      <c r="Y456" s="259"/>
      <c r="Z456" s="259"/>
    </row>
    <row r="457" spans="1:26" ht="57.75" customHeight="1" outlineLevel="2" x14ac:dyDescent="0.3">
      <c r="A457" s="78" t="s">
        <v>911</v>
      </c>
      <c r="B457" s="250"/>
      <c r="C457" s="109" t="s">
        <v>830</v>
      </c>
      <c r="D457" s="80" t="s">
        <v>21</v>
      </c>
      <c r="E457" s="123">
        <v>24</v>
      </c>
      <c r="F457" s="123">
        <v>24</v>
      </c>
      <c r="G457" s="250"/>
      <c r="H457" s="250"/>
      <c r="I457" s="143">
        <v>5708.5</v>
      </c>
      <c r="J457" s="143">
        <v>5708.5</v>
      </c>
      <c r="K457" s="74" t="s">
        <v>45</v>
      </c>
      <c r="L457" s="74" t="s">
        <v>45</v>
      </c>
      <c r="M457" s="83"/>
      <c r="N457" s="143">
        <v>5708.5</v>
      </c>
      <c r="O457" s="74" t="s">
        <v>45</v>
      </c>
      <c r="P457" s="74" t="s">
        <v>45</v>
      </c>
      <c r="Q457" s="74" t="s">
        <v>45</v>
      </c>
      <c r="R457" s="74" t="s">
        <v>45</v>
      </c>
      <c r="S457" s="74" t="s">
        <v>45</v>
      </c>
      <c r="T457" s="74" t="s">
        <v>45</v>
      </c>
      <c r="U457" s="74" t="s">
        <v>45</v>
      </c>
      <c r="V457" s="74" t="s">
        <v>45</v>
      </c>
      <c r="W457" s="74" t="s">
        <v>45</v>
      </c>
      <c r="X457" s="74" t="s">
        <v>45</v>
      </c>
      <c r="Y457" s="259"/>
      <c r="Z457" s="259"/>
    </row>
    <row r="458" spans="1:26" ht="57.75" customHeight="1" outlineLevel="2" x14ac:dyDescent="0.3">
      <c r="A458" s="78" t="s">
        <v>912</v>
      </c>
      <c r="B458" s="250"/>
      <c r="C458" s="109" t="s">
        <v>831</v>
      </c>
      <c r="D458" s="80" t="s">
        <v>21</v>
      </c>
      <c r="E458" s="123">
        <v>10</v>
      </c>
      <c r="F458" s="123">
        <v>10</v>
      </c>
      <c r="G458" s="250"/>
      <c r="H458" s="250"/>
      <c r="I458" s="143">
        <v>1370</v>
      </c>
      <c r="J458" s="143">
        <v>1370</v>
      </c>
      <c r="K458" s="74" t="s">
        <v>45</v>
      </c>
      <c r="L458" s="74" t="s">
        <v>45</v>
      </c>
      <c r="M458" s="83"/>
      <c r="N458" s="143">
        <v>1370</v>
      </c>
      <c r="O458" s="74" t="s">
        <v>45</v>
      </c>
      <c r="P458" s="74" t="s">
        <v>45</v>
      </c>
      <c r="Q458" s="74" t="s">
        <v>45</v>
      </c>
      <c r="R458" s="74" t="s">
        <v>45</v>
      </c>
      <c r="S458" s="74" t="s">
        <v>45</v>
      </c>
      <c r="T458" s="74" t="s">
        <v>45</v>
      </c>
      <c r="U458" s="74" t="s">
        <v>45</v>
      </c>
      <c r="V458" s="74" t="s">
        <v>45</v>
      </c>
      <c r="W458" s="74" t="s">
        <v>45</v>
      </c>
      <c r="X458" s="74" t="s">
        <v>45</v>
      </c>
      <c r="Y458" s="259"/>
      <c r="Z458" s="259"/>
    </row>
    <row r="459" spans="1:26" ht="57.75" customHeight="1" outlineLevel="2" x14ac:dyDescent="0.3">
      <c r="A459" s="78" t="s">
        <v>913</v>
      </c>
      <c r="B459" s="250"/>
      <c r="C459" s="109" t="s">
        <v>832</v>
      </c>
      <c r="D459" s="80" t="s">
        <v>21</v>
      </c>
      <c r="E459" s="123">
        <v>15</v>
      </c>
      <c r="F459" s="123">
        <v>15</v>
      </c>
      <c r="G459" s="250"/>
      <c r="H459" s="250"/>
      <c r="I459" s="143">
        <v>2220</v>
      </c>
      <c r="J459" s="143">
        <v>2220</v>
      </c>
      <c r="K459" s="74" t="s">
        <v>45</v>
      </c>
      <c r="L459" s="74" t="s">
        <v>45</v>
      </c>
      <c r="M459" s="83"/>
      <c r="N459" s="143">
        <v>2220</v>
      </c>
      <c r="O459" s="74" t="s">
        <v>45</v>
      </c>
      <c r="P459" s="74" t="s">
        <v>45</v>
      </c>
      <c r="Q459" s="74" t="s">
        <v>45</v>
      </c>
      <c r="R459" s="74" t="s">
        <v>45</v>
      </c>
      <c r="S459" s="74" t="s">
        <v>45</v>
      </c>
      <c r="T459" s="74" t="s">
        <v>45</v>
      </c>
      <c r="U459" s="74" t="s">
        <v>45</v>
      </c>
      <c r="V459" s="74" t="s">
        <v>45</v>
      </c>
      <c r="W459" s="74" t="s">
        <v>45</v>
      </c>
      <c r="X459" s="74" t="s">
        <v>45</v>
      </c>
      <c r="Y459" s="259"/>
      <c r="Z459" s="259"/>
    </row>
    <row r="460" spans="1:26" ht="57.75" customHeight="1" outlineLevel="2" x14ac:dyDescent="0.3">
      <c r="A460" s="78" t="s">
        <v>914</v>
      </c>
      <c r="B460" s="250"/>
      <c r="C460" s="109" t="s">
        <v>833</v>
      </c>
      <c r="D460" s="80" t="s">
        <v>21</v>
      </c>
      <c r="E460" s="123">
        <v>55</v>
      </c>
      <c r="F460" s="123">
        <v>55</v>
      </c>
      <c r="G460" s="250"/>
      <c r="H460" s="250"/>
      <c r="I460" s="143">
        <v>3385</v>
      </c>
      <c r="J460" s="143">
        <v>3385</v>
      </c>
      <c r="K460" s="74" t="s">
        <v>45</v>
      </c>
      <c r="L460" s="74" t="s">
        <v>45</v>
      </c>
      <c r="M460" s="83"/>
      <c r="N460" s="143">
        <v>3385</v>
      </c>
      <c r="O460" s="74" t="s">
        <v>45</v>
      </c>
      <c r="P460" s="74" t="s">
        <v>45</v>
      </c>
      <c r="Q460" s="74" t="s">
        <v>45</v>
      </c>
      <c r="R460" s="74" t="s">
        <v>45</v>
      </c>
      <c r="S460" s="74" t="s">
        <v>45</v>
      </c>
      <c r="T460" s="74" t="s">
        <v>45</v>
      </c>
      <c r="U460" s="74" t="s">
        <v>45</v>
      </c>
      <c r="V460" s="74" t="s">
        <v>45</v>
      </c>
      <c r="W460" s="74" t="s">
        <v>45</v>
      </c>
      <c r="X460" s="74" t="s">
        <v>45</v>
      </c>
      <c r="Y460" s="259"/>
      <c r="Z460" s="259"/>
    </row>
    <row r="461" spans="1:26" ht="57.75" customHeight="1" outlineLevel="2" x14ac:dyDescent="0.3">
      <c r="A461" s="78" t="s">
        <v>915</v>
      </c>
      <c r="B461" s="250"/>
      <c r="C461" s="109" t="s">
        <v>834</v>
      </c>
      <c r="D461" s="80" t="s">
        <v>21</v>
      </c>
      <c r="E461" s="123">
        <v>27</v>
      </c>
      <c r="F461" s="123">
        <v>27</v>
      </c>
      <c r="G461" s="250"/>
      <c r="H461" s="250"/>
      <c r="I461" s="143">
        <v>2234</v>
      </c>
      <c r="J461" s="143">
        <v>2234</v>
      </c>
      <c r="K461" s="74" t="s">
        <v>45</v>
      </c>
      <c r="L461" s="74" t="s">
        <v>45</v>
      </c>
      <c r="M461" s="83"/>
      <c r="N461" s="143">
        <v>2234</v>
      </c>
      <c r="O461" s="74" t="s">
        <v>45</v>
      </c>
      <c r="P461" s="74" t="s">
        <v>45</v>
      </c>
      <c r="Q461" s="74" t="s">
        <v>45</v>
      </c>
      <c r="R461" s="74" t="s">
        <v>45</v>
      </c>
      <c r="S461" s="74" t="s">
        <v>45</v>
      </c>
      <c r="T461" s="74" t="s">
        <v>45</v>
      </c>
      <c r="U461" s="74" t="s">
        <v>45</v>
      </c>
      <c r="V461" s="74" t="s">
        <v>45</v>
      </c>
      <c r="W461" s="74" t="s">
        <v>45</v>
      </c>
      <c r="X461" s="74" t="s">
        <v>45</v>
      </c>
      <c r="Y461" s="259"/>
      <c r="Z461" s="259"/>
    </row>
    <row r="462" spans="1:26" ht="57.75" customHeight="1" outlineLevel="2" x14ac:dyDescent="0.3">
      <c r="A462" s="78" t="s">
        <v>916</v>
      </c>
      <c r="B462" s="250"/>
      <c r="C462" s="109" t="s">
        <v>835</v>
      </c>
      <c r="D462" s="80" t="s">
        <v>21</v>
      </c>
      <c r="E462" s="123">
        <v>24</v>
      </c>
      <c r="F462" s="123">
        <v>24</v>
      </c>
      <c r="G462" s="250"/>
      <c r="H462" s="250"/>
      <c r="I462" s="143">
        <v>1500</v>
      </c>
      <c r="J462" s="143">
        <v>1500</v>
      </c>
      <c r="K462" s="74" t="s">
        <v>45</v>
      </c>
      <c r="L462" s="74" t="s">
        <v>45</v>
      </c>
      <c r="M462" s="83"/>
      <c r="N462" s="143">
        <v>1500</v>
      </c>
      <c r="O462" s="74" t="s">
        <v>45</v>
      </c>
      <c r="P462" s="74" t="s">
        <v>45</v>
      </c>
      <c r="Q462" s="74" t="s">
        <v>45</v>
      </c>
      <c r="R462" s="74" t="s">
        <v>45</v>
      </c>
      <c r="S462" s="74" t="s">
        <v>45</v>
      </c>
      <c r="T462" s="74" t="s">
        <v>45</v>
      </c>
      <c r="U462" s="74" t="s">
        <v>45</v>
      </c>
      <c r="V462" s="74" t="s">
        <v>45</v>
      </c>
      <c r="W462" s="74" t="s">
        <v>45</v>
      </c>
      <c r="X462" s="74" t="s">
        <v>45</v>
      </c>
      <c r="Y462" s="259"/>
      <c r="Z462" s="259"/>
    </row>
    <row r="463" spans="1:26" ht="57.75" customHeight="1" outlineLevel="2" x14ac:dyDescent="0.3">
      <c r="A463" s="78" t="s">
        <v>917</v>
      </c>
      <c r="B463" s="250"/>
      <c r="C463" s="109" t="s">
        <v>836</v>
      </c>
      <c r="D463" s="80" t="s">
        <v>21</v>
      </c>
      <c r="E463" s="123">
        <v>55</v>
      </c>
      <c r="F463" s="123">
        <v>55</v>
      </c>
      <c r="G463" s="250"/>
      <c r="H463" s="250"/>
      <c r="I463" s="143">
        <v>5005</v>
      </c>
      <c r="J463" s="143">
        <v>5005</v>
      </c>
      <c r="K463" s="74" t="s">
        <v>45</v>
      </c>
      <c r="L463" s="74" t="s">
        <v>45</v>
      </c>
      <c r="M463" s="83"/>
      <c r="N463" s="143">
        <v>5005</v>
      </c>
      <c r="O463" s="74" t="s">
        <v>45</v>
      </c>
      <c r="P463" s="74" t="s">
        <v>45</v>
      </c>
      <c r="Q463" s="74" t="s">
        <v>45</v>
      </c>
      <c r="R463" s="74" t="s">
        <v>45</v>
      </c>
      <c r="S463" s="74" t="s">
        <v>45</v>
      </c>
      <c r="T463" s="74" t="s">
        <v>45</v>
      </c>
      <c r="U463" s="74" t="s">
        <v>45</v>
      </c>
      <c r="V463" s="74" t="s">
        <v>45</v>
      </c>
      <c r="W463" s="74" t="s">
        <v>45</v>
      </c>
      <c r="X463" s="74" t="s">
        <v>45</v>
      </c>
      <c r="Y463" s="259"/>
      <c r="Z463" s="259"/>
    </row>
    <row r="464" spans="1:26" ht="57.75" customHeight="1" outlineLevel="2" x14ac:dyDescent="0.3">
      <c r="A464" s="78" t="s">
        <v>918</v>
      </c>
      <c r="B464" s="250"/>
      <c r="C464" s="109" t="s">
        <v>837</v>
      </c>
      <c r="D464" s="80" t="s">
        <v>21</v>
      </c>
      <c r="E464" s="123">
        <v>5</v>
      </c>
      <c r="F464" s="123">
        <v>5</v>
      </c>
      <c r="G464" s="250"/>
      <c r="H464" s="250"/>
      <c r="I464" s="143">
        <v>1204.44</v>
      </c>
      <c r="J464" s="143">
        <v>1204.44</v>
      </c>
      <c r="K464" s="74" t="s">
        <v>45</v>
      </c>
      <c r="L464" s="74" t="s">
        <v>45</v>
      </c>
      <c r="M464" s="83"/>
      <c r="N464" s="143">
        <v>1204.44</v>
      </c>
      <c r="O464" s="74" t="s">
        <v>45</v>
      </c>
      <c r="P464" s="74" t="s">
        <v>45</v>
      </c>
      <c r="Q464" s="74" t="s">
        <v>45</v>
      </c>
      <c r="R464" s="74" t="s">
        <v>45</v>
      </c>
      <c r="S464" s="74" t="s">
        <v>45</v>
      </c>
      <c r="T464" s="74" t="s">
        <v>45</v>
      </c>
      <c r="U464" s="74" t="s">
        <v>45</v>
      </c>
      <c r="V464" s="74" t="s">
        <v>45</v>
      </c>
      <c r="W464" s="74" t="s">
        <v>45</v>
      </c>
      <c r="X464" s="74" t="s">
        <v>45</v>
      </c>
      <c r="Y464" s="259"/>
      <c r="Z464" s="259"/>
    </row>
    <row r="465" spans="1:26" ht="57.75" customHeight="1" outlineLevel="2" x14ac:dyDescent="0.3">
      <c r="A465" s="78" t="s">
        <v>919</v>
      </c>
      <c r="B465" s="250"/>
      <c r="C465" s="109" t="s">
        <v>838</v>
      </c>
      <c r="D465" s="80" t="s">
        <v>21</v>
      </c>
      <c r="E465" s="123">
        <v>13</v>
      </c>
      <c r="F465" s="123">
        <v>13</v>
      </c>
      <c r="G465" s="250"/>
      <c r="H465" s="250"/>
      <c r="I465" s="143">
        <v>1634</v>
      </c>
      <c r="J465" s="143">
        <v>1634</v>
      </c>
      <c r="K465" s="74" t="s">
        <v>45</v>
      </c>
      <c r="L465" s="74" t="s">
        <v>45</v>
      </c>
      <c r="M465" s="83"/>
      <c r="N465" s="143">
        <v>1634</v>
      </c>
      <c r="O465" s="74" t="s">
        <v>45</v>
      </c>
      <c r="P465" s="74" t="s">
        <v>45</v>
      </c>
      <c r="Q465" s="74" t="s">
        <v>45</v>
      </c>
      <c r="R465" s="74" t="s">
        <v>45</v>
      </c>
      <c r="S465" s="74" t="s">
        <v>45</v>
      </c>
      <c r="T465" s="74" t="s">
        <v>45</v>
      </c>
      <c r="U465" s="74" t="s">
        <v>45</v>
      </c>
      <c r="V465" s="74" t="s">
        <v>45</v>
      </c>
      <c r="W465" s="74" t="s">
        <v>45</v>
      </c>
      <c r="X465" s="74" t="s">
        <v>45</v>
      </c>
      <c r="Y465" s="259"/>
      <c r="Z465" s="259"/>
    </row>
    <row r="466" spans="1:26" ht="57.75" customHeight="1" outlineLevel="2" x14ac:dyDescent="0.3">
      <c r="A466" s="78" t="s">
        <v>920</v>
      </c>
      <c r="B466" s="250"/>
      <c r="C466" s="109" t="s">
        <v>839</v>
      </c>
      <c r="D466" s="80" t="s">
        <v>21</v>
      </c>
      <c r="E466" s="123">
        <v>65</v>
      </c>
      <c r="F466" s="123">
        <v>65</v>
      </c>
      <c r="G466" s="250"/>
      <c r="H466" s="250"/>
      <c r="I466" s="143">
        <v>3863</v>
      </c>
      <c r="J466" s="143">
        <v>3863</v>
      </c>
      <c r="K466" s="74" t="s">
        <v>45</v>
      </c>
      <c r="L466" s="74" t="s">
        <v>45</v>
      </c>
      <c r="M466" s="83"/>
      <c r="N466" s="143">
        <v>3863</v>
      </c>
      <c r="O466" s="74" t="s">
        <v>45</v>
      </c>
      <c r="P466" s="74" t="s">
        <v>45</v>
      </c>
      <c r="Q466" s="74" t="s">
        <v>45</v>
      </c>
      <c r="R466" s="74" t="s">
        <v>45</v>
      </c>
      <c r="S466" s="74" t="s">
        <v>45</v>
      </c>
      <c r="T466" s="74" t="s">
        <v>45</v>
      </c>
      <c r="U466" s="74" t="s">
        <v>45</v>
      </c>
      <c r="V466" s="74" t="s">
        <v>45</v>
      </c>
      <c r="W466" s="74" t="s">
        <v>45</v>
      </c>
      <c r="X466" s="74" t="s">
        <v>45</v>
      </c>
      <c r="Y466" s="259"/>
      <c r="Z466" s="259"/>
    </row>
    <row r="467" spans="1:26" ht="57.75" customHeight="1" outlineLevel="2" x14ac:dyDescent="0.3">
      <c r="A467" s="78" t="s">
        <v>921</v>
      </c>
      <c r="B467" s="250"/>
      <c r="C467" s="109" t="s">
        <v>840</v>
      </c>
      <c r="D467" s="80" t="s">
        <v>21</v>
      </c>
      <c r="E467" s="123">
        <v>3</v>
      </c>
      <c r="F467" s="123">
        <v>3</v>
      </c>
      <c r="G467" s="250"/>
      <c r="H467" s="250"/>
      <c r="I467" s="143">
        <v>1037.0999999999999</v>
      </c>
      <c r="J467" s="143">
        <v>1037.0999999999999</v>
      </c>
      <c r="K467" s="74" t="s">
        <v>45</v>
      </c>
      <c r="L467" s="74" t="s">
        <v>45</v>
      </c>
      <c r="M467" s="83"/>
      <c r="N467" s="143">
        <v>1037.0999999999999</v>
      </c>
      <c r="O467" s="74" t="s">
        <v>45</v>
      </c>
      <c r="P467" s="74" t="s">
        <v>45</v>
      </c>
      <c r="Q467" s="74" t="s">
        <v>45</v>
      </c>
      <c r="R467" s="74" t="s">
        <v>45</v>
      </c>
      <c r="S467" s="74" t="s">
        <v>45</v>
      </c>
      <c r="T467" s="74" t="s">
        <v>45</v>
      </c>
      <c r="U467" s="74" t="s">
        <v>45</v>
      </c>
      <c r="V467" s="74" t="s">
        <v>45</v>
      </c>
      <c r="W467" s="74" t="s">
        <v>45</v>
      </c>
      <c r="X467" s="74" t="s">
        <v>45</v>
      </c>
      <c r="Y467" s="259"/>
      <c r="Z467" s="259"/>
    </row>
    <row r="468" spans="1:26" ht="57.75" customHeight="1" outlineLevel="2" x14ac:dyDescent="0.3">
      <c r="A468" s="78" t="s">
        <v>922</v>
      </c>
      <c r="B468" s="250"/>
      <c r="C468" s="109" t="s">
        <v>841</v>
      </c>
      <c r="D468" s="80" t="s">
        <v>21</v>
      </c>
      <c r="E468" s="123">
        <v>12</v>
      </c>
      <c r="F468" s="123">
        <v>12</v>
      </c>
      <c r="G468" s="250"/>
      <c r="H468" s="250"/>
      <c r="I468" s="143">
        <v>4080</v>
      </c>
      <c r="J468" s="143">
        <v>4080</v>
      </c>
      <c r="K468" s="74" t="s">
        <v>45</v>
      </c>
      <c r="L468" s="74" t="s">
        <v>45</v>
      </c>
      <c r="M468" s="83"/>
      <c r="N468" s="143">
        <v>4080</v>
      </c>
      <c r="O468" s="74" t="s">
        <v>45</v>
      </c>
      <c r="P468" s="74" t="s">
        <v>45</v>
      </c>
      <c r="Q468" s="74" t="s">
        <v>45</v>
      </c>
      <c r="R468" s="74" t="s">
        <v>45</v>
      </c>
      <c r="S468" s="74" t="s">
        <v>45</v>
      </c>
      <c r="T468" s="74" t="s">
        <v>45</v>
      </c>
      <c r="U468" s="74" t="s">
        <v>45</v>
      </c>
      <c r="V468" s="74" t="s">
        <v>45</v>
      </c>
      <c r="W468" s="74" t="s">
        <v>45</v>
      </c>
      <c r="X468" s="74" t="s">
        <v>45</v>
      </c>
      <c r="Y468" s="259"/>
      <c r="Z468" s="259"/>
    </row>
    <row r="469" spans="1:26" ht="57.75" customHeight="1" outlineLevel="2" x14ac:dyDescent="0.3">
      <c r="A469" s="78" t="s">
        <v>923</v>
      </c>
      <c r="B469" s="250"/>
      <c r="C469" s="109" t="s">
        <v>842</v>
      </c>
      <c r="D469" s="80" t="s">
        <v>21</v>
      </c>
      <c r="E469" s="123">
        <v>73</v>
      </c>
      <c r="F469" s="123">
        <v>73</v>
      </c>
      <c r="G469" s="250"/>
      <c r="H469" s="250"/>
      <c r="I469" s="143">
        <v>15330</v>
      </c>
      <c r="J469" s="143">
        <v>15330</v>
      </c>
      <c r="K469" s="74" t="s">
        <v>45</v>
      </c>
      <c r="L469" s="74" t="s">
        <v>45</v>
      </c>
      <c r="M469" s="83"/>
      <c r="N469" s="143">
        <v>15330</v>
      </c>
      <c r="O469" s="74" t="s">
        <v>45</v>
      </c>
      <c r="P469" s="74" t="s">
        <v>45</v>
      </c>
      <c r="Q469" s="74" t="s">
        <v>45</v>
      </c>
      <c r="R469" s="74" t="s">
        <v>45</v>
      </c>
      <c r="S469" s="74" t="s">
        <v>45</v>
      </c>
      <c r="T469" s="74" t="s">
        <v>45</v>
      </c>
      <c r="U469" s="74" t="s">
        <v>45</v>
      </c>
      <c r="V469" s="74" t="s">
        <v>45</v>
      </c>
      <c r="W469" s="74" t="s">
        <v>45</v>
      </c>
      <c r="X469" s="74" t="s">
        <v>45</v>
      </c>
      <c r="Y469" s="259"/>
      <c r="Z469" s="259"/>
    </row>
    <row r="470" spans="1:26" ht="57.75" customHeight="1" outlineLevel="2" x14ac:dyDescent="0.3">
      <c r="A470" s="78" t="s">
        <v>924</v>
      </c>
      <c r="B470" s="250"/>
      <c r="C470" s="109" t="s">
        <v>843</v>
      </c>
      <c r="D470" s="80" t="s">
        <v>21</v>
      </c>
      <c r="E470" s="123">
        <v>12</v>
      </c>
      <c r="F470" s="123">
        <v>12</v>
      </c>
      <c r="G470" s="250"/>
      <c r="H470" s="250"/>
      <c r="I470" s="143">
        <v>2040</v>
      </c>
      <c r="J470" s="143">
        <v>2040</v>
      </c>
      <c r="K470" s="74" t="s">
        <v>45</v>
      </c>
      <c r="L470" s="74" t="s">
        <v>45</v>
      </c>
      <c r="M470" s="83"/>
      <c r="N470" s="143">
        <v>2040</v>
      </c>
      <c r="O470" s="74" t="s">
        <v>45</v>
      </c>
      <c r="P470" s="74" t="s">
        <v>45</v>
      </c>
      <c r="Q470" s="74" t="s">
        <v>45</v>
      </c>
      <c r="R470" s="74" t="s">
        <v>45</v>
      </c>
      <c r="S470" s="74" t="s">
        <v>45</v>
      </c>
      <c r="T470" s="74" t="s">
        <v>45</v>
      </c>
      <c r="U470" s="74" t="s">
        <v>45</v>
      </c>
      <c r="V470" s="74" t="s">
        <v>45</v>
      </c>
      <c r="W470" s="74" t="s">
        <v>45</v>
      </c>
      <c r="X470" s="74" t="s">
        <v>45</v>
      </c>
      <c r="Y470" s="259"/>
      <c r="Z470" s="259"/>
    </row>
    <row r="471" spans="1:26" ht="57.75" customHeight="1" outlineLevel="2" x14ac:dyDescent="0.3">
      <c r="A471" s="78" t="s">
        <v>925</v>
      </c>
      <c r="B471" s="250"/>
      <c r="C471" s="109" t="s">
        <v>844</v>
      </c>
      <c r="D471" s="80" t="s">
        <v>21</v>
      </c>
      <c r="E471" s="123">
        <v>6</v>
      </c>
      <c r="F471" s="123">
        <v>6</v>
      </c>
      <c r="G471" s="250"/>
      <c r="H471" s="250"/>
      <c r="I471" s="143">
        <v>7935</v>
      </c>
      <c r="J471" s="143">
        <v>7935</v>
      </c>
      <c r="K471" s="74" t="s">
        <v>45</v>
      </c>
      <c r="L471" s="74" t="s">
        <v>45</v>
      </c>
      <c r="M471" s="83"/>
      <c r="N471" s="143">
        <v>7935</v>
      </c>
      <c r="O471" s="74" t="s">
        <v>45</v>
      </c>
      <c r="P471" s="74" t="s">
        <v>45</v>
      </c>
      <c r="Q471" s="74" t="s">
        <v>45</v>
      </c>
      <c r="R471" s="74" t="s">
        <v>45</v>
      </c>
      <c r="S471" s="74" t="s">
        <v>45</v>
      </c>
      <c r="T471" s="74" t="s">
        <v>45</v>
      </c>
      <c r="U471" s="74" t="s">
        <v>45</v>
      </c>
      <c r="V471" s="74" t="s">
        <v>45</v>
      </c>
      <c r="W471" s="74" t="s">
        <v>45</v>
      </c>
      <c r="X471" s="74" t="s">
        <v>45</v>
      </c>
      <c r="Y471" s="259"/>
      <c r="Z471" s="259"/>
    </row>
    <row r="472" spans="1:26" ht="57.75" customHeight="1" outlineLevel="2" x14ac:dyDescent="0.3">
      <c r="A472" s="78" t="s">
        <v>926</v>
      </c>
      <c r="B472" s="250"/>
      <c r="C472" s="109" t="s">
        <v>845</v>
      </c>
      <c r="D472" s="80" t="s">
        <v>21</v>
      </c>
      <c r="E472" s="123">
        <v>6</v>
      </c>
      <c r="F472" s="123">
        <v>6</v>
      </c>
      <c r="G472" s="250"/>
      <c r="H472" s="250"/>
      <c r="I472" s="143">
        <v>1620</v>
      </c>
      <c r="J472" s="143">
        <v>1620</v>
      </c>
      <c r="K472" s="74" t="s">
        <v>45</v>
      </c>
      <c r="L472" s="74" t="s">
        <v>45</v>
      </c>
      <c r="M472" s="83"/>
      <c r="N472" s="143">
        <v>1620</v>
      </c>
      <c r="O472" s="74" t="s">
        <v>45</v>
      </c>
      <c r="P472" s="74" t="s">
        <v>45</v>
      </c>
      <c r="Q472" s="74" t="s">
        <v>45</v>
      </c>
      <c r="R472" s="74" t="s">
        <v>45</v>
      </c>
      <c r="S472" s="74" t="s">
        <v>45</v>
      </c>
      <c r="T472" s="74" t="s">
        <v>45</v>
      </c>
      <c r="U472" s="74" t="s">
        <v>45</v>
      </c>
      <c r="V472" s="74" t="s">
        <v>45</v>
      </c>
      <c r="W472" s="74" t="s">
        <v>45</v>
      </c>
      <c r="X472" s="74" t="s">
        <v>45</v>
      </c>
      <c r="Y472" s="259"/>
      <c r="Z472" s="259"/>
    </row>
    <row r="473" spans="1:26" ht="51" customHeight="1" outlineLevel="2" x14ac:dyDescent="0.3">
      <c r="A473" s="78" t="s">
        <v>927</v>
      </c>
      <c r="B473" s="250"/>
      <c r="C473" s="109" t="s">
        <v>846</v>
      </c>
      <c r="D473" s="80" t="s">
        <v>21</v>
      </c>
      <c r="E473" s="123">
        <v>5</v>
      </c>
      <c r="F473" s="123">
        <v>5</v>
      </c>
      <c r="G473" s="250"/>
      <c r="H473" s="250"/>
      <c r="I473" s="143">
        <v>650</v>
      </c>
      <c r="J473" s="143">
        <v>650</v>
      </c>
      <c r="K473" s="74" t="s">
        <v>45</v>
      </c>
      <c r="L473" s="74" t="s">
        <v>45</v>
      </c>
      <c r="M473" s="83"/>
      <c r="N473" s="143">
        <v>650</v>
      </c>
      <c r="O473" s="74" t="s">
        <v>45</v>
      </c>
      <c r="P473" s="74" t="s">
        <v>45</v>
      </c>
      <c r="Q473" s="74" t="s">
        <v>45</v>
      </c>
      <c r="R473" s="74" t="s">
        <v>45</v>
      </c>
      <c r="S473" s="74" t="s">
        <v>45</v>
      </c>
      <c r="T473" s="74" t="s">
        <v>45</v>
      </c>
      <c r="U473" s="74" t="s">
        <v>45</v>
      </c>
      <c r="V473" s="74" t="s">
        <v>45</v>
      </c>
      <c r="W473" s="74" t="s">
        <v>45</v>
      </c>
      <c r="X473" s="74" t="s">
        <v>45</v>
      </c>
      <c r="Y473" s="259"/>
      <c r="Z473" s="259"/>
    </row>
    <row r="474" spans="1:26" ht="51" customHeight="1" outlineLevel="2" x14ac:dyDescent="0.3">
      <c r="A474" s="78" t="s">
        <v>928</v>
      </c>
      <c r="B474" s="250"/>
      <c r="C474" s="109" t="s">
        <v>847</v>
      </c>
      <c r="D474" s="80" t="s">
        <v>21</v>
      </c>
      <c r="E474" s="123">
        <v>3</v>
      </c>
      <c r="F474" s="123">
        <v>3</v>
      </c>
      <c r="G474" s="250"/>
      <c r="H474" s="250"/>
      <c r="I474" s="143">
        <v>1489.5</v>
      </c>
      <c r="J474" s="143">
        <v>1489.5</v>
      </c>
      <c r="K474" s="74" t="s">
        <v>45</v>
      </c>
      <c r="L474" s="74" t="s">
        <v>45</v>
      </c>
      <c r="M474" s="83"/>
      <c r="N474" s="143">
        <v>1489.5</v>
      </c>
      <c r="O474" s="74" t="s">
        <v>45</v>
      </c>
      <c r="P474" s="74" t="s">
        <v>45</v>
      </c>
      <c r="Q474" s="74" t="s">
        <v>45</v>
      </c>
      <c r="R474" s="74" t="s">
        <v>45</v>
      </c>
      <c r="S474" s="74" t="s">
        <v>45</v>
      </c>
      <c r="T474" s="74" t="s">
        <v>45</v>
      </c>
      <c r="U474" s="74" t="s">
        <v>45</v>
      </c>
      <c r="V474" s="74" t="s">
        <v>45</v>
      </c>
      <c r="W474" s="74" t="s">
        <v>45</v>
      </c>
      <c r="X474" s="74" t="s">
        <v>45</v>
      </c>
      <c r="Y474" s="259"/>
      <c r="Z474" s="259"/>
    </row>
    <row r="475" spans="1:26" ht="51" customHeight="1" outlineLevel="2" x14ac:dyDescent="0.3">
      <c r="A475" s="78" t="s">
        <v>929</v>
      </c>
      <c r="B475" s="250"/>
      <c r="C475" s="109" t="s">
        <v>848</v>
      </c>
      <c r="D475" s="80" t="s">
        <v>21</v>
      </c>
      <c r="E475" s="123">
        <v>5</v>
      </c>
      <c r="F475" s="123">
        <v>5</v>
      </c>
      <c r="G475" s="250"/>
      <c r="H475" s="250"/>
      <c r="I475" s="143">
        <v>160</v>
      </c>
      <c r="J475" s="143">
        <v>160</v>
      </c>
      <c r="K475" s="74" t="s">
        <v>45</v>
      </c>
      <c r="L475" s="74" t="s">
        <v>45</v>
      </c>
      <c r="M475" s="83"/>
      <c r="N475" s="143">
        <v>160</v>
      </c>
      <c r="O475" s="74" t="s">
        <v>45</v>
      </c>
      <c r="P475" s="74" t="s">
        <v>45</v>
      </c>
      <c r="Q475" s="74" t="s">
        <v>45</v>
      </c>
      <c r="R475" s="74" t="s">
        <v>45</v>
      </c>
      <c r="S475" s="74" t="s">
        <v>45</v>
      </c>
      <c r="T475" s="74" t="s">
        <v>45</v>
      </c>
      <c r="U475" s="74" t="s">
        <v>45</v>
      </c>
      <c r="V475" s="74" t="s">
        <v>45</v>
      </c>
      <c r="W475" s="74" t="s">
        <v>45</v>
      </c>
      <c r="X475" s="74" t="s">
        <v>45</v>
      </c>
      <c r="Y475" s="259"/>
      <c r="Z475" s="259"/>
    </row>
    <row r="476" spans="1:26" ht="51" customHeight="1" outlineLevel="2" x14ac:dyDescent="0.3">
      <c r="A476" s="78" t="s">
        <v>930</v>
      </c>
      <c r="B476" s="250"/>
      <c r="C476" s="109" t="s">
        <v>849</v>
      </c>
      <c r="D476" s="80" t="s">
        <v>21</v>
      </c>
      <c r="E476" s="123">
        <v>3</v>
      </c>
      <c r="F476" s="123">
        <v>3</v>
      </c>
      <c r="G476" s="250"/>
      <c r="H476" s="250"/>
      <c r="I476" s="143">
        <v>214.8</v>
      </c>
      <c r="J476" s="143">
        <v>214.8</v>
      </c>
      <c r="K476" s="74" t="s">
        <v>45</v>
      </c>
      <c r="L476" s="74" t="s">
        <v>45</v>
      </c>
      <c r="M476" s="83"/>
      <c r="N476" s="143">
        <v>214.8</v>
      </c>
      <c r="O476" s="74" t="s">
        <v>45</v>
      </c>
      <c r="P476" s="74" t="s">
        <v>45</v>
      </c>
      <c r="Q476" s="74" t="s">
        <v>45</v>
      </c>
      <c r="R476" s="74" t="s">
        <v>45</v>
      </c>
      <c r="S476" s="74" t="s">
        <v>45</v>
      </c>
      <c r="T476" s="74" t="s">
        <v>45</v>
      </c>
      <c r="U476" s="74" t="s">
        <v>45</v>
      </c>
      <c r="V476" s="74" t="s">
        <v>45</v>
      </c>
      <c r="W476" s="74" t="s">
        <v>45</v>
      </c>
      <c r="X476" s="74" t="s">
        <v>45</v>
      </c>
      <c r="Y476" s="259"/>
      <c r="Z476" s="259"/>
    </row>
    <row r="477" spans="1:26" ht="51" customHeight="1" outlineLevel="2" x14ac:dyDescent="0.3">
      <c r="A477" s="78" t="s">
        <v>931</v>
      </c>
      <c r="B477" s="250"/>
      <c r="C477" s="109" t="s">
        <v>850</v>
      </c>
      <c r="D477" s="80" t="s">
        <v>21</v>
      </c>
      <c r="E477" s="123">
        <v>2</v>
      </c>
      <c r="F477" s="123">
        <v>2</v>
      </c>
      <c r="G477" s="250"/>
      <c r="H477" s="250"/>
      <c r="I477" s="143">
        <v>26457</v>
      </c>
      <c r="J477" s="143">
        <v>26457</v>
      </c>
      <c r="K477" s="74" t="s">
        <v>45</v>
      </c>
      <c r="L477" s="74" t="s">
        <v>45</v>
      </c>
      <c r="M477" s="83"/>
      <c r="N477" s="143">
        <v>26457</v>
      </c>
      <c r="O477" s="74" t="s">
        <v>45</v>
      </c>
      <c r="P477" s="74" t="s">
        <v>45</v>
      </c>
      <c r="Q477" s="74" t="s">
        <v>45</v>
      </c>
      <c r="R477" s="74" t="s">
        <v>45</v>
      </c>
      <c r="S477" s="74" t="s">
        <v>45</v>
      </c>
      <c r="T477" s="74" t="s">
        <v>45</v>
      </c>
      <c r="U477" s="74" t="s">
        <v>45</v>
      </c>
      <c r="V477" s="74" t="s">
        <v>45</v>
      </c>
      <c r="W477" s="74" t="s">
        <v>45</v>
      </c>
      <c r="X477" s="74" t="s">
        <v>45</v>
      </c>
      <c r="Y477" s="259"/>
      <c r="Z477" s="259"/>
    </row>
    <row r="478" spans="1:26" ht="51" customHeight="1" outlineLevel="2" x14ac:dyDescent="0.3">
      <c r="A478" s="78" t="s">
        <v>932</v>
      </c>
      <c r="B478" s="250"/>
      <c r="C478" s="109" t="s">
        <v>161</v>
      </c>
      <c r="D478" s="80" t="s">
        <v>21</v>
      </c>
      <c r="E478" s="123">
        <v>8</v>
      </c>
      <c r="F478" s="123">
        <v>8</v>
      </c>
      <c r="G478" s="250"/>
      <c r="H478" s="250"/>
      <c r="I478" s="143">
        <v>15277.552</v>
      </c>
      <c r="J478" s="143">
        <v>15277.552</v>
      </c>
      <c r="K478" s="74" t="s">
        <v>45</v>
      </c>
      <c r="L478" s="74" t="s">
        <v>45</v>
      </c>
      <c r="M478" s="83"/>
      <c r="N478" s="143">
        <v>15277.552</v>
      </c>
      <c r="O478" s="74" t="s">
        <v>45</v>
      </c>
      <c r="P478" s="74" t="s">
        <v>45</v>
      </c>
      <c r="Q478" s="74" t="s">
        <v>45</v>
      </c>
      <c r="R478" s="74" t="s">
        <v>45</v>
      </c>
      <c r="S478" s="74" t="s">
        <v>45</v>
      </c>
      <c r="T478" s="74" t="s">
        <v>45</v>
      </c>
      <c r="U478" s="74" t="s">
        <v>45</v>
      </c>
      <c r="V478" s="74" t="s">
        <v>45</v>
      </c>
      <c r="W478" s="74" t="s">
        <v>45</v>
      </c>
      <c r="X478" s="74" t="s">
        <v>45</v>
      </c>
      <c r="Y478" s="259"/>
      <c r="Z478" s="259"/>
    </row>
    <row r="479" spans="1:26" ht="51" customHeight="1" outlineLevel="2" x14ac:dyDescent="0.3">
      <c r="A479" s="78" t="s">
        <v>933</v>
      </c>
      <c r="B479" s="250"/>
      <c r="C479" s="109" t="s">
        <v>851</v>
      </c>
      <c r="D479" s="80" t="s">
        <v>21</v>
      </c>
      <c r="E479" s="123">
        <v>2</v>
      </c>
      <c r="F479" s="123">
        <v>2</v>
      </c>
      <c r="G479" s="250"/>
      <c r="H479" s="250"/>
      <c r="I479" s="143">
        <v>1351</v>
      </c>
      <c r="J479" s="143">
        <v>1351</v>
      </c>
      <c r="K479" s="74" t="s">
        <v>45</v>
      </c>
      <c r="L479" s="74" t="s">
        <v>45</v>
      </c>
      <c r="M479" s="83"/>
      <c r="N479" s="143">
        <v>1351</v>
      </c>
      <c r="O479" s="74" t="s">
        <v>45</v>
      </c>
      <c r="P479" s="74" t="s">
        <v>45</v>
      </c>
      <c r="Q479" s="74" t="s">
        <v>45</v>
      </c>
      <c r="R479" s="74" t="s">
        <v>45</v>
      </c>
      <c r="S479" s="74" t="s">
        <v>45</v>
      </c>
      <c r="T479" s="74" t="s">
        <v>45</v>
      </c>
      <c r="U479" s="74" t="s">
        <v>45</v>
      </c>
      <c r="V479" s="74" t="s">
        <v>45</v>
      </c>
      <c r="W479" s="74" t="s">
        <v>45</v>
      </c>
      <c r="X479" s="74" t="s">
        <v>45</v>
      </c>
      <c r="Y479" s="259"/>
      <c r="Z479" s="259"/>
    </row>
    <row r="480" spans="1:26" ht="51" customHeight="1" outlineLevel="2" x14ac:dyDescent="0.3">
      <c r="A480" s="78" t="s">
        <v>934</v>
      </c>
      <c r="B480" s="250"/>
      <c r="C480" s="109" t="s">
        <v>852</v>
      </c>
      <c r="D480" s="80" t="s">
        <v>21</v>
      </c>
      <c r="E480" s="123">
        <v>10</v>
      </c>
      <c r="F480" s="123">
        <v>10</v>
      </c>
      <c r="G480" s="250"/>
      <c r="H480" s="250"/>
      <c r="I480" s="143">
        <v>6100</v>
      </c>
      <c r="J480" s="143">
        <v>6100</v>
      </c>
      <c r="K480" s="74" t="s">
        <v>45</v>
      </c>
      <c r="L480" s="74" t="s">
        <v>45</v>
      </c>
      <c r="M480" s="83"/>
      <c r="N480" s="143">
        <v>6100</v>
      </c>
      <c r="O480" s="74" t="s">
        <v>45</v>
      </c>
      <c r="P480" s="74" t="s">
        <v>45</v>
      </c>
      <c r="Q480" s="74" t="s">
        <v>45</v>
      </c>
      <c r="R480" s="74" t="s">
        <v>45</v>
      </c>
      <c r="S480" s="74" t="s">
        <v>45</v>
      </c>
      <c r="T480" s="74" t="s">
        <v>45</v>
      </c>
      <c r="U480" s="74" t="s">
        <v>45</v>
      </c>
      <c r="V480" s="74" t="s">
        <v>45</v>
      </c>
      <c r="W480" s="74" t="s">
        <v>45</v>
      </c>
      <c r="X480" s="74" t="s">
        <v>45</v>
      </c>
      <c r="Y480" s="259"/>
      <c r="Z480" s="259"/>
    </row>
    <row r="481" spans="1:26" ht="51" customHeight="1" outlineLevel="2" x14ac:dyDescent="0.3">
      <c r="A481" s="78" t="s">
        <v>935</v>
      </c>
      <c r="B481" s="250"/>
      <c r="C481" s="109" t="s">
        <v>853</v>
      </c>
      <c r="D481" s="80" t="s">
        <v>21</v>
      </c>
      <c r="E481" s="123">
        <v>4</v>
      </c>
      <c r="F481" s="123">
        <v>4</v>
      </c>
      <c r="G481" s="250"/>
      <c r="H481" s="250"/>
      <c r="I481" s="143">
        <v>951.6</v>
      </c>
      <c r="J481" s="143">
        <v>951.6</v>
      </c>
      <c r="K481" s="74" t="s">
        <v>45</v>
      </c>
      <c r="L481" s="74" t="s">
        <v>45</v>
      </c>
      <c r="M481" s="83"/>
      <c r="N481" s="143">
        <v>951.6</v>
      </c>
      <c r="O481" s="74" t="s">
        <v>45</v>
      </c>
      <c r="P481" s="74" t="s">
        <v>45</v>
      </c>
      <c r="Q481" s="74" t="s">
        <v>45</v>
      </c>
      <c r="R481" s="74" t="s">
        <v>45</v>
      </c>
      <c r="S481" s="74" t="s">
        <v>45</v>
      </c>
      <c r="T481" s="74" t="s">
        <v>45</v>
      </c>
      <c r="U481" s="74" t="s">
        <v>45</v>
      </c>
      <c r="V481" s="74" t="s">
        <v>45</v>
      </c>
      <c r="W481" s="74" t="s">
        <v>45</v>
      </c>
      <c r="X481" s="74" t="s">
        <v>45</v>
      </c>
      <c r="Y481" s="259"/>
      <c r="Z481" s="259"/>
    </row>
    <row r="482" spans="1:26" ht="51" customHeight="1" outlineLevel="2" x14ac:dyDescent="0.3">
      <c r="A482" s="78" t="s">
        <v>936</v>
      </c>
      <c r="B482" s="250"/>
      <c r="C482" s="109" t="s">
        <v>854</v>
      </c>
      <c r="D482" s="80" t="s">
        <v>21</v>
      </c>
      <c r="E482" s="123">
        <v>5</v>
      </c>
      <c r="F482" s="123">
        <v>5</v>
      </c>
      <c r="G482" s="250"/>
      <c r="H482" s="250"/>
      <c r="I482" s="143">
        <v>10021.885</v>
      </c>
      <c r="J482" s="143">
        <v>10021.885</v>
      </c>
      <c r="K482" s="74" t="s">
        <v>45</v>
      </c>
      <c r="L482" s="74" t="s">
        <v>45</v>
      </c>
      <c r="M482" s="83"/>
      <c r="N482" s="143">
        <v>10021.885</v>
      </c>
      <c r="O482" s="74" t="s">
        <v>45</v>
      </c>
      <c r="P482" s="74" t="s">
        <v>45</v>
      </c>
      <c r="Q482" s="74" t="s">
        <v>45</v>
      </c>
      <c r="R482" s="74" t="s">
        <v>45</v>
      </c>
      <c r="S482" s="74" t="s">
        <v>45</v>
      </c>
      <c r="T482" s="74" t="s">
        <v>45</v>
      </c>
      <c r="U482" s="74" t="s">
        <v>45</v>
      </c>
      <c r="V482" s="74" t="s">
        <v>45</v>
      </c>
      <c r="W482" s="74" t="s">
        <v>45</v>
      </c>
      <c r="X482" s="74" t="s">
        <v>45</v>
      </c>
      <c r="Y482" s="259"/>
      <c r="Z482" s="259"/>
    </row>
    <row r="483" spans="1:26" ht="51" customHeight="1" outlineLevel="2" x14ac:dyDescent="0.3">
      <c r="A483" s="78" t="s">
        <v>937</v>
      </c>
      <c r="B483" s="250"/>
      <c r="C483" s="109" t="s">
        <v>160</v>
      </c>
      <c r="D483" s="80" t="s">
        <v>21</v>
      </c>
      <c r="E483" s="123">
        <v>3</v>
      </c>
      <c r="F483" s="123">
        <v>3</v>
      </c>
      <c r="G483" s="250"/>
      <c r="H483" s="250"/>
      <c r="I483" s="143">
        <v>949.35</v>
      </c>
      <c r="J483" s="143">
        <v>949.35</v>
      </c>
      <c r="K483" s="74" t="s">
        <v>45</v>
      </c>
      <c r="L483" s="74" t="s">
        <v>45</v>
      </c>
      <c r="M483" s="83"/>
      <c r="N483" s="143">
        <v>949.35</v>
      </c>
      <c r="O483" s="74" t="s">
        <v>45</v>
      </c>
      <c r="P483" s="74" t="s">
        <v>45</v>
      </c>
      <c r="Q483" s="74" t="s">
        <v>45</v>
      </c>
      <c r="R483" s="74" t="s">
        <v>45</v>
      </c>
      <c r="S483" s="74" t="s">
        <v>45</v>
      </c>
      <c r="T483" s="74" t="s">
        <v>45</v>
      </c>
      <c r="U483" s="74" t="s">
        <v>45</v>
      </c>
      <c r="V483" s="74" t="s">
        <v>45</v>
      </c>
      <c r="W483" s="74" t="s">
        <v>45</v>
      </c>
      <c r="X483" s="74" t="s">
        <v>45</v>
      </c>
      <c r="Y483" s="259"/>
      <c r="Z483" s="259"/>
    </row>
    <row r="484" spans="1:26" ht="51" customHeight="1" outlineLevel="2" x14ac:dyDescent="0.3">
      <c r="A484" s="78" t="s">
        <v>938</v>
      </c>
      <c r="B484" s="250"/>
      <c r="C484" s="109" t="s">
        <v>162</v>
      </c>
      <c r="D484" s="80" t="s">
        <v>21</v>
      </c>
      <c r="E484" s="123">
        <v>1</v>
      </c>
      <c r="F484" s="123">
        <v>1</v>
      </c>
      <c r="G484" s="250"/>
      <c r="H484" s="250"/>
      <c r="I484" s="143">
        <v>743.25</v>
      </c>
      <c r="J484" s="143">
        <v>743.25</v>
      </c>
      <c r="K484" s="74" t="s">
        <v>45</v>
      </c>
      <c r="L484" s="74" t="s">
        <v>45</v>
      </c>
      <c r="M484" s="83"/>
      <c r="N484" s="143">
        <v>743.25</v>
      </c>
      <c r="O484" s="74" t="s">
        <v>45</v>
      </c>
      <c r="P484" s="74" t="s">
        <v>45</v>
      </c>
      <c r="Q484" s="74" t="s">
        <v>45</v>
      </c>
      <c r="R484" s="74" t="s">
        <v>45</v>
      </c>
      <c r="S484" s="74" t="s">
        <v>45</v>
      </c>
      <c r="T484" s="74" t="s">
        <v>45</v>
      </c>
      <c r="U484" s="74" t="s">
        <v>45</v>
      </c>
      <c r="V484" s="74" t="s">
        <v>45</v>
      </c>
      <c r="W484" s="74" t="s">
        <v>45</v>
      </c>
      <c r="X484" s="74" t="s">
        <v>45</v>
      </c>
      <c r="Y484" s="259"/>
      <c r="Z484" s="259"/>
    </row>
    <row r="485" spans="1:26" ht="51" customHeight="1" outlineLevel="2" x14ac:dyDescent="0.3">
      <c r="A485" s="78" t="s">
        <v>939</v>
      </c>
      <c r="B485" s="250"/>
      <c r="C485" s="109" t="s">
        <v>163</v>
      </c>
      <c r="D485" s="80" t="s">
        <v>21</v>
      </c>
      <c r="E485" s="123">
        <v>264</v>
      </c>
      <c r="F485" s="123">
        <v>264</v>
      </c>
      <c r="G485" s="250"/>
      <c r="H485" s="250"/>
      <c r="I485" s="143">
        <v>29621.508000000002</v>
      </c>
      <c r="J485" s="143">
        <v>29621.508000000002</v>
      </c>
      <c r="K485" s="74" t="s">
        <v>45</v>
      </c>
      <c r="L485" s="74" t="s">
        <v>45</v>
      </c>
      <c r="M485" s="83"/>
      <c r="N485" s="143">
        <v>29621.508000000002</v>
      </c>
      <c r="O485" s="74" t="s">
        <v>45</v>
      </c>
      <c r="P485" s="74" t="s">
        <v>45</v>
      </c>
      <c r="Q485" s="74" t="s">
        <v>45</v>
      </c>
      <c r="R485" s="74" t="s">
        <v>45</v>
      </c>
      <c r="S485" s="74" t="s">
        <v>45</v>
      </c>
      <c r="T485" s="74" t="s">
        <v>45</v>
      </c>
      <c r="U485" s="74" t="s">
        <v>45</v>
      </c>
      <c r="V485" s="74" t="s">
        <v>45</v>
      </c>
      <c r="W485" s="74" t="s">
        <v>45</v>
      </c>
      <c r="X485" s="74" t="s">
        <v>45</v>
      </c>
      <c r="Y485" s="259"/>
      <c r="Z485" s="259"/>
    </row>
    <row r="486" spans="1:26" ht="51" customHeight="1" outlineLevel="2" x14ac:dyDescent="0.3">
      <c r="A486" s="78" t="s">
        <v>940</v>
      </c>
      <c r="B486" s="250"/>
      <c r="C486" s="109" t="s">
        <v>164</v>
      </c>
      <c r="D486" s="80" t="s">
        <v>21</v>
      </c>
      <c r="E486" s="123">
        <v>3</v>
      </c>
      <c r="F486" s="123">
        <v>3</v>
      </c>
      <c r="G486" s="250"/>
      <c r="H486" s="250"/>
      <c r="I486" s="143">
        <v>10861.8</v>
      </c>
      <c r="J486" s="143">
        <v>10861.8</v>
      </c>
      <c r="K486" s="74" t="s">
        <v>45</v>
      </c>
      <c r="L486" s="74" t="s">
        <v>45</v>
      </c>
      <c r="M486" s="83"/>
      <c r="N486" s="143">
        <v>10861.8</v>
      </c>
      <c r="O486" s="74" t="s">
        <v>45</v>
      </c>
      <c r="P486" s="74" t="s">
        <v>45</v>
      </c>
      <c r="Q486" s="74" t="s">
        <v>45</v>
      </c>
      <c r="R486" s="74" t="s">
        <v>45</v>
      </c>
      <c r="S486" s="74" t="s">
        <v>45</v>
      </c>
      <c r="T486" s="74" t="s">
        <v>45</v>
      </c>
      <c r="U486" s="74" t="s">
        <v>45</v>
      </c>
      <c r="V486" s="74" t="s">
        <v>45</v>
      </c>
      <c r="W486" s="74" t="s">
        <v>45</v>
      </c>
      <c r="X486" s="74" t="s">
        <v>45</v>
      </c>
      <c r="Y486" s="259"/>
      <c r="Z486" s="259"/>
    </row>
    <row r="487" spans="1:26" ht="51" customHeight="1" outlineLevel="2" x14ac:dyDescent="0.3">
      <c r="A487" s="78" t="s">
        <v>941</v>
      </c>
      <c r="B487" s="250"/>
      <c r="C487" s="109" t="s">
        <v>855</v>
      </c>
      <c r="D487" s="80" t="s">
        <v>21</v>
      </c>
      <c r="E487" s="123">
        <v>1</v>
      </c>
      <c r="F487" s="123">
        <v>1</v>
      </c>
      <c r="G487" s="250"/>
      <c r="H487" s="250"/>
      <c r="I487" s="143">
        <v>33943.5</v>
      </c>
      <c r="J487" s="143">
        <v>33943.5</v>
      </c>
      <c r="K487" s="74" t="s">
        <v>45</v>
      </c>
      <c r="L487" s="74" t="s">
        <v>45</v>
      </c>
      <c r="M487" s="83"/>
      <c r="N487" s="143">
        <v>33943.5</v>
      </c>
      <c r="O487" s="74" t="s">
        <v>45</v>
      </c>
      <c r="P487" s="74" t="s">
        <v>45</v>
      </c>
      <c r="Q487" s="74" t="s">
        <v>45</v>
      </c>
      <c r="R487" s="74" t="s">
        <v>45</v>
      </c>
      <c r="S487" s="74" t="s">
        <v>45</v>
      </c>
      <c r="T487" s="74" t="s">
        <v>45</v>
      </c>
      <c r="U487" s="74" t="s">
        <v>45</v>
      </c>
      <c r="V487" s="74" t="s">
        <v>45</v>
      </c>
      <c r="W487" s="74" t="s">
        <v>45</v>
      </c>
      <c r="X487" s="74" t="s">
        <v>45</v>
      </c>
      <c r="Y487" s="259"/>
      <c r="Z487" s="259"/>
    </row>
    <row r="488" spans="1:26" ht="51" customHeight="1" outlineLevel="2" x14ac:dyDescent="0.3">
      <c r="A488" s="78" t="s">
        <v>942</v>
      </c>
      <c r="B488" s="250"/>
      <c r="C488" s="109" t="s">
        <v>856</v>
      </c>
      <c r="D488" s="80" t="s">
        <v>21</v>
      </c>
      <c r="E488" s="123">
        <v>2</v>
      </c>
      <c r="F488" s="123">
        <v>2</v>
      </c>
      <c r="G488" s="250"/>
      <c r="H488" s="250"/>
      <c r="I488" s="143">
        <v>794</v>
      </c>
      <c r="J488" s="143">
        <v>794</v>
      </c>
      <c r="K488" s="74" t="s">
        <v>45</v>
      </c>
      <c r="L488" s="74" t="s">
        <v>45</v>
      </c>
      <c r="M488" s="83"/>
      <c r="N488" s="143">
        <v>794</v>
      </c>
      <c r="O488" s="74" t="s">
        <v>45</v>
      </c>
      <c r="P488" s="74" t="s">
        <v>45</v>
      </c>
      <c r="Q488" s="74" t="s">
        <v>45</v>
      </c>
      <c r="R488" s="74" t="s">
        <v>45</v>
      </c>
      <c r="S488" s="74" t="s">
        <v>45</v>
      </c>
      <c r="T488" s="74" t="s">
        <v>45</v>
      </c>
      <c r="U488" s="74" t="s">
        <v>45</v>
      </c>
      <c r="V488" s="74" t="s">
        <v>45</v>
      </c>
      <c r="W488" s="74" t="s">
        <v>45</v>
      </c>
      <c r="X488" s="74" t="s">
        <v>45</v>
      </c>
      <c r="Y488" s="259"/>
      <c r="Z488" s="259"/>
    </row>
    <row r="489" spans="1:26" ht="51" customHeight="1" outlineLevel="2" x14ac:dyDescent="0.3">
      <c r="A489" s="78" t="s">
        <v>943</v>
      </c>
      <c r="B489" s="250"/>
      <c r="C489" s="109" t="s">
        <v>857</v>
      </c>
      <c r="D489" s="80" t="s">
        <v>21</v>
      </c>
      <c r="E489" s="123">
        <v>1</v>
      </c>
      <c r="F489" s="123">
        <v>1</v>
      </c>
      <c r="G489" s="250"/>
      <c r="H489" s="250"/>
      <c r="I489" s="143">
        <v>98323.706000000006</v>
      </c>
      <c r="J489" s="143">
        <v>98323.706000000006</v>
      </c>
      <c r="K489" s="74" t="s">
        <v>45</v>
      </c>
      <c r="L489" s="74" t="s">
        <v>45</v>
      </c>
      <c r="M489" s="83"/>
      <c r="N489" s="143">
        <v>98323.706000000006</v>
      </c>
      <c r="O489" s="74" t="s">
        <v>45</v>
      </c>
      <c r="P489" s="74" t="s">
        <v>45</v>
      </c>
      <c r="Q489" s="74" t="s">
        <v>45</v>
      </c>
      <c r="R489" s="74" t="s">
        <v>45</v>
      </c>
      <c r="S489" s="74" t="s">
        <v>45</v>
      </c>
      <c r="T489" s="74" t="s">
        <v>45</v>
      </c>
      <c r="U489" s="74" t="s">
        <v>45</v>
      </c>
      <c r="V489" s="74" t="s">
        <v>45</v>
      </c>
      <c r="W489" s="74" t="s">
        <v>45</v>
      </c>
      <c r="X489" s="74" t="s">
        <v>45</v>
      </c>
      <c r="Y489" s="259"/>
      <c r="Z489" s="259"/>
    </row>
    <row r="490" spans="1:26" ht="40.5" customHeight="1" outlineLevel="2" x14ac:dyDescent="0.3">
      <c r="A490" s="78" t="s">
        <v>944</v>
      </c>
      <c r="B490" s="250"/>
      <c r="C490" s="109" t="s">
        <v>858</v>
      </c>
      <c r="D490" s="80" t="s">
        <v>21</v>
      </c>
      <c r="E490" s="123">
        <v>1</v>
      </c>
      <c r="F490" s="123">
        <v>1</v>
      </c>
      <c r="G490" s="250"/>
      <c r="H490" s="250"/>
      <c r="I490" s="143">
        <v>1095</v>
      </c>
      <c r="J490" s="143">
        <v>1095</v>
      </c>
      <c r="K490" s="74" t="s">
        <v>45</v>
      </c>
      <c r="L490" s="74" t="s">
        <v>45</v>
      </c>
      <c r="M490" s="83"/>
      <c r="N490" s="143">
        <v>1095</v>
      </c>
      <c r="O490" s="74" t="s">
        <v>45</v>
      </c>
      <c r="P490" s="74" t="s">
        <v>45</v>
      </c>
      <c r="Q490" s="74" t="s">
        <v>45</v>
      </c>
      <c r="R490" s="74" t="s">
        <v>45</v>
      </c>
      <c r="S490" s="74" t="s">
        <v>45</v>
      </c>
      <c r="T490" s="74" t="s">
        <v>45</v>
      </c>
      <c r="U490" s="74" t="s">
        <v>45</v>
      </c>
      <c r="V490" s="74" t="s">
        <v>45</v>
      </c>
      <c r="W490" s="74" t="s">
        <v>45</v>
      </c>
      <c r="X490" s="74" t="s">
        <v>45</v>
      </c>
      <c r="Y490" s="259"/>
      <c r="Z490" s="259"/>
    </row>
    <row r="491" spans="1:26" ht="51" customHeight="1" outlineLevel="2" x14ac:dyDescent="0.3">
      <c r="A491" s="78" t="s">
        <v>945</v>
      </c>
      <c r="B491" s="250"/>
      <c r="C491" s="109" t="s">
        <v>859</v>
      </c>
      <c r="D491" s="80" t="s">
        <v>21</v>
      </c>
      <c r="E491" s="123">
        <v>1</v>
      </c>
      <c r="F491" s="123">
        <v>1</v>
      </c>
      <c r="G491" s="250"/>
      <c r="H491" s="250"/>
      <c r="I491" s="143">
        <v>94000</v>
      </c>
      <c r="J491" s="143">
        <v>94000</v>
      </c>
      <c r="K491" s="74" t="s">
        <v>45</v>
      </c>
      <c r="L491" s="74" t="s">
        <v>45</v>
      </c>
      <c r="M491" s="83"/>
      <c r="N491" s="143">
        <v>94000</v>
      </c>
      <c r="O491" s="74" t="s">
        <v>45</v>
      </c>
      <c r="P491" s="74" t="s">
        <v>45</v>
      </c>
      <c r="Q491" s="74" t="s">
        <v>45</v>
      </c>
      <c r="R491" s="74" t="s">
        <v>45</v>
      </c>
      <c r="S491" s="74" t="s">
        <v>45</v>
      </c>
      <c r="T491" s="74" t="s">
        <v>45</v>
      </c>
      <c r="U491" s="74" t="s">
        <v>45</v>
      </c>
      <c r="V491" s="74" t="s">
        <v>45</v>
      </c>
      <c r="W491" s="74" t="s">
        <v>45</v>
      </c>
      <c r="X491" s="74" t="s">
        <v>45</v>
      </c>
      <c r="Y491" s="259"/>
      <c r="Z491" s="259"/>
    </row>
    <row r="492" spans="1:26" ht="51" customHeight="1" outlineLevel="2" x14ac:dyDescent="0.3">
      <c r="A492" s="78" t="s">
        <v>946</v>
      </c>
      <c r="B492" s="250"/>
      <c r="C492" s="109" t="s">
        <v>860</v>
      </c>
      <c r="D492" s="80" t="s">
        <v>21</v>
      </c>
      <c r="E492" s="123">
        <v>40</v>
      </c>
      <c r="F492" s="123">
        <v>40</v>
      </c>
      <c r="G492" s="250"/>
      <c r="H492" s="250"/>
      <c r="I492" s="143">
        <v>4880</v>
      </c>
      <c r="J492" s="143">
        <v>4880</v>
      </c>
      <c r="K492" s="74" t="s">
        <v>45</v>
      </c>
      <c r="L492" s="74" t="s">
        <v>45</v>
      </c>
      <c r="M492" s="83"/>
      <c r="N492" s="143">
        <v>4880</v>
      </c>
      <c r="O492" s="74" t="s">
        <v>45</v>
      </c>
      <c r="P492" s="74" t="s">
        <v>45</v>
      </c>
      <c r="Q492" s="74" t="s">
        <v>45</v>
      </c>
      <c r="R492" s="74" t="s">
        <v>45</v>
      </c>
      <c r="S492" s="74" t="s">
        <v>45</v>
      </c>
      <c r="T492" s="74" t="s">
        <v>45</v>
      </c>
      <c r="U492" s="74" t="s">
        <v>45</v>
      </c>
      <c r="V492" s="74" t="s">
        <v>45</v>
      </c>
      <c r="W492" s="74" t="s">
        <v>45</v>
      </c>
      <c r="X492" s="74" t="s">
        <v>45</v>
      </c>
      <c r="Y492" s="259"/>
      <c r="Z492" s="259"/>
    </row>
    <row r="493" spans="1:26" ht="51" customHeight="1" outlineLevel="2" x14ac:dyDescent="0.3">
      <c r="A493" s="78" t="s">
        <v>947</v>
      </c>
      <c r="B493" s="250"/>
      <c r="C493" s="109" t="s">
        <v>861</v>
      </c>
      <c r="D493" s="80" t="s">
        <v>21</v>
      </c>
      <c r="E493" s="123">
        <v>21</v>
      </c>
      <c r="F493" s="123">
        <v>21</v>
      </c>
      <c r="G493" s="250"/>
      <c r="H493" s="250"/>
      <c r="I493" s="143">
        <v>8190</v>
      </c>
      <c r="J493" s="143">
        <v>8190</v>
      </c>
      <c r="K493" s="74" t="s">
        <v>45</v>
      </c>
      <c r="L493" s="74" t="s">
        <v>45</v>
      </c>
      <c r="M493" s="83"/>
      <c r="N493" s="143">
        <v>8190</v>
      </c>
      <c r="O493" s="74" t="s">
        <v>45</v>
      </c>
      <c r="P493" s="74" t="s">
        <v>45</v>
      </c>
      <c r="Q493" s="74" t="s">
        <v>45</v>
      </c>
      <c r="R493" s="74" t="s">
        <v>45</v>
      </c>
      <c r="S493" s="74" t="s">
        <v>45</v>
      </c>
      <c r="T493" s="74" t="s">
        <v>45</v>
      </c>
      <c r="U493" s="74" t="s">
        <v>45</v>
      </c>
      <c r="V493" s="74" t="s">
        <v>45</v>
      </c>
      <c r="W493" s="74" t="s">
        <v>45</v>
      </c>
      <c r="X493" s="74" t="s">
        <v>45</v>
      </c>
      <c r="Y493" s="259"/>
      <c r="Z493" s="259"/>
    </row>
    <row r="494" spans="1:26" ht="37.5" customHeight="1" outlineLevel="2" x14ac:dyDescent="0.3">
      <c r="A494" s="78" t="s">
        <v>948</v>
      </c>
      <c r="B494" s="250"/>
      <c r="C494" s="109" t="s">
        <v>165</v>
      </c>
      <c r="D494" s="80" t="s">
        <v>21</v>
      </c>
      <c r="E494" s="123">
        <v>95</v>
      </c>
      <c r="F494" s="123">
        <v>95</v>
      </c>
      <c r="G494" s="250"/>
      <c r="H494" s="250"/>
      <c r="I494" s="143">
        <v>4037.5</v>
      </c>
      <c r="J494" s="143">
        <v>4037.5</v>
      </c>
      <c r="K494" s="74" t="s">
        <v>45</v>
      </c>
      <c r="L494" s="74" t="s">
        <v>45</v>
      </c>
      <c r="M494" s="83"/>
      <c r="N494" s="143">
        <v>4037.5</v>
      </c>
      <c r="O494" s="74" t="s">
        <v>45</v>
      </c>
      <c r="P494" s="74" t="s">
        <v>45</v>
      </c>
      <c r="Q494" s="74" t="s">
        <v>45</v>
      </c>
      <c r="R494" s="74" t="s">
        <v>45</v>
      </c>
      <c r="S494" s="74" t="s">
        <v>45</v>
      </c>
      <c r="T494" s="74" t="s">
        <v>45</v>
      </c>
      <c r="U494" s="74" t="s">
        <v>45</v>
      </c>
      <c r="V494" s="74" t="s">
        <v>45</v>
      </c>
      <c r="W494" s="74" t="s">
        <v>45</v>
      </c>
      <c r="X494" s="74" t="s">
        <v>45</v>
      </c>
      <c r="Y494" s="259"/>
      <c r="Z494" s="259"/>
    </row>
    <row r="495" spans="1:26" ht="37.5" customHeight="1" outlineLevel="2" x14ac:dyDescent="0.3">
      <c r="A495" s="78" t="s">
        <v>949</v>
      </c>
      <c r="B495" s="250"/>
      <c r="C495" s="109" t="s">
        <v>862</v>
      </c>
      <c r="D495" s="80" t="s">
        <v>21</v>
      </c>
      <c r="E495" s="123">
        <v>1</v>
      </c>
      <c r="F495" s="123">
        <v>1</v>
      </c>
      <c r="G495" s="250"/>
      <c r="H495" s="250"/>
      <c r="I495" s="143">
        <v>10250</v>
      </c>
      <c r="J495" s="143">
        <v>10250</v>
      </c>
      <c r="K495" s="74" t="s">
        <v>45</v>
      </c>
      <c r="L495" s="74" t="s">
        <v>45</v>
      </c>
      <c r="M495" s="83"/>
      <c r="N495" s="143">
        <v>10250</v>
      </c>
      <c r="O495" s="74" t="s">
        <v>45</v>
      </c>
      <c r="P495" s="74" t="s">
        <v>45</v>
      </c>
      <c r="Q495" s="74" t="s">
        <v>45</v>
      </c>
      <c r="R495" s="74" t="s">
        <v>45</v>
      </c>
      <c r="S495" s="74" t="s">
        <v>45</v>
      </c>
      <c r="T495" s="74" t="s">
        <v>45</v>
      </c>
      <c r="U495" s="74" t="s">
        <v>45</v>
      </c>
      <c r="V495" s="74" t="s">
        <v>45</v>
      </c>
      <c r="W495" s="74" t="s">
        <v>45</v>
      </c>
      <c r="X495" s="74" t="s">
        <v>45</v>
      </c>
      <c r="Y495" s="259"/>
      <c r="Z495" s="259"/>
    </row>
    <row r="496" spans="1:26" ht="36" customHeight="1" outlineLevel="2" x14ac:dyDescent="0.3">
      <c r="A496" s="78" t="s">
        <v>950</v>
      </c>
      <c r="B496" s="250"/>
      <c r="C496" s="109" t="s">
        <v>108</v>
      </c>
      <c r="D496" s="80" t="s">
        <v>21</v>
      </c>
      <c r="E496" s="123">
        <v>5</v>
      </c>
      <c r="F496" s="123">
        <v>5</v>
      </c>
      <c r="G496" s="250"/>
      <c r="H496" s="250"/>
      <c r="I496" s="143">
        <v>6150</v>
      </c>
      <c r="J496" s="143">
        <v>6150</v>
      </c>
      <c r="K496" s="74" t="s">
        <v>45</v>
      </c>
      <c r="L496" s="74" t="s">
        <v>45</v>
      </c>
      <c r="M496" s="83"/>
      <c r="N496" s="143">
        <v>6150</v>
      </c>
      <c r="O496" s="74" t="s">
        <v>45</v>
      </c>
      <c r="P496" s="74" t="s">
        <v>45</v>
      </c>
      <c r="Q496" s="74" t="s">
        <v>45</v>
      </c>
      <c r="R496" s="74" t="s">
        <v>45</v>
      </c>
      <c r="S496" s="74" t="s">
        <v>45</v>
      </c>
      <c r="T496" s="74" t="s">
        <v>45</v>
      </c>
      <c r="U496" s="74" t="s">
        <v>45</v>
      </c>
      <c r="V496" s="74" t="s">
        <v>45</v>
      </c>
      <c r="W496" s="74" t="s">
        <v>45</v>
      </c>
      <c r="X496" s="74" t="s">
        <v>45</v>
      </c>
      <c r="Y496" s="259"/>
      <c r="Z496" s="259"/>
    </row>
    <row r="497" spans="1:26" ht="40.5" customHeight="1" outlineLevel="2" x14ac:dyDescent="0.3">
      <c r="A497" s="78" t="s">
        <v>951</v>
      </c>
      <c r="B497" s="250"/>
      <c r="C497" s="109" t="s">
        <v>863</v>
      </c>
      <c r="D497" s="80" t="s">
        <v>21</v>
      </c>
      <c r="E497" s="123">
        <v>1</v>
      </c>
      <c r="F497" s="123">
        <v>1</v>
      </c>
      <c r="G497" s="250"/>
      <c r="H497" s="250"/>
      <c r="I497" s="143">
        <v>69900</v>
      </c>
      <c r="J497" s="143">
        <v>69900</v>
      </c>
      <c r="K497" s="74" t="s">
        <v>45</v>
      </c>
      <c r="L497" s="74" t="s">
        <v>45</v>
      </c>
      <c r="M497" s="83"/>
      <c r="N497" s="143">
        <v>69900</v>
      </c>
      <c r="O497" s="74" t="s">
        <v>45</v>
      </c>
      <c r="P497" s="74" t="s">
        <v>45</v>
      </c>
      <c r="Q497" s="74" t="s">
        <v>45</v>
      </c>
      <c r="R497" s="74" t="s">
        <v>45</v>
      </c>
      <c r="S497" s="74" t="s">
        <v>45</v>
      </c>
      <c r="T497" s="74" t="s">
        <v>45</v>
      </c>
      <c r="U497" s="74" t="s">
        <v>45</v>
      </c>
      <c r="V497" s="74" t="s">
        <v>45</v>
      </c>
      <c r="W497" s="74" t="s">
        <v>45</v>
      </c>
      <c r="X497" s="74" t="s">
        <v>45</v>
      </c>
      <c r="Y497" s="259"/>
      <c r="Z497" s="259"/>
    </row>
    <row r="498" spans="1:26" ht="37.5" customHeight="1" outlineLevel="1" collapsed="1" x14ac:dyDescent="0.3">
      <c r="A498" s="71" t="s">
        <v>952</v>
      </c>
      <c r="B498" s="250"/>
      <c r="C498" s="106" t="s">
        <v>109</v>
      </c>
      <c r="D498" s="84" t="s">
        <v>21</v>
      </c>
      <c r="E498" s="84">
        <f>SUM(E499:E511)</f>
        <v>576</v>
      </c>
      <c r="F498" s="84">
        <f>SUM(F499:F511)</f>
        <v>576</v>
      </c>
      <c r="G498" s="250"/>
      <c r="H498" s="250"/>
      <c r="I498" s="97">
        <f>SUM(I499:I511)</f>
        <v>234067.77926499944</v>
      </c>
      <c r="J498" s="97">
        <f>SUM(J499:J511)</f>
        <v>234198.02600000004</v>
      </c>
      <c r="K498" s="74"/>
      <c r="L498" s="74"/>
      <c r="M498" s="83"/>
      <c r="N498" s="97">
        <f>SUM(N499:N511)</f>
        <v>234067.77926499944</v>
      </c>
      <c r="O498" s="74"/>
      <c r="P498" s="74"/>
      <c r="Q498" s="74"/>
      <c r="R498" s="74"/>
      <c r="S498" s="74">
        <v>84</v>
      </c>
      <c r="T498" s="74">
        <v>67</v>
      </c>
      <c r="U498" s="74"/>
      <c r="V498" s="74"/>
      <c r="W498" s="74"/>
      <c r="X498" s="74"/>
      <c r="Y498" s="259"/>
      <c r="Z498" s="259"/>
    </row>
    <row r="499" spans="1:26" ht="43.5" customHeight="1" outlineLevel="1" x14ac:dyDescent="0.3">
      <c r="A499" s="78" t="s">
        <v>953</v>
      </c>
      <c r="B499" s="250"/>
      <c r="C499" s="109" t="s">
        <v>864</v>
      </c>
      <c r="D499" s="80" t="s">
        <v>21</v>
      </c>
      <c r="E499" s="123">
        <v>36</v>
      </c>
      <c r="F499" s="123">
        <v>36</v>
      </c>
      <c r="G499" s="250"/>
      <c r="H499" s="250"/>
      <c r="I499" s="143">
        <v>31260.876</v>
      </c>
      <c r="J499" s="143">
        <v>31260.876</v>
      </c>
      <c r="K499" s="74" t="s">
        <v>45</v>
      </c>
      <c r="L499" s="74" t="s">
        <v>45</v>
      </c>
      <c r="M499" s="83"/>
      <c r="N499" s="143">
        <v>31260.876</v>
      </c>
      <c r="O499" s="74" t="s">
        <v>45</v>
      </c>
      <c r="P499" s="74" t="s">
        <v>45</v>
      </c>
      <c r="Q499" s="74" t="s">
        <v>45</v>
      </c>
      <c r="R499" s="74" t="s">
        <v>45</v>
      </c>
      <c r="S499" s="74" t="s">
        <v>45</v>
      </c>
      <c r="T499" s="74" t="s">
        <v>45</v>
      </c>
      <c r="U499" s="74" t="s">
        <v>45</v>
      </c>
      <c r="V499" s="74" t="s">
        <v>45</v>
      </c>
      <c r="W499" s="74" t="s">
        <v>45</v>
      </c>
      <c r="X499" s="74" t="s">
        <v>45</v>
      </c>
      <c r="Y499" s="259"/>
      <c r="Z499" s="259"/>
    </row>
    <row r="500" spans="1:26" ht="43.5" customHeight="1" outlineLevel="1" x14ac:dyDescent="0.3">
      <c r="A500" s="78" t="s">
        <v>954</v>
      </c>
      <c r="B500" s="250"/>
      <c r="C500" s="109" t="s">
        <v>865</v>
      </c>
      <c r="D500" s="80" t="s">
        <v>21</v>
      </c>
      <c r="E500" s="123">
        <v>25</v>
      </c>
      <c r="F500" s="123">
        <v>25</v>
      </c>
      <c r="G500" s="250"/>
      <c r="H500" s="250"/>
      <c r="I500" s="143">
        <v>3426</v>
      </c>
      <c r="J500" s="143">
        <v>3426</v>
      </c>
      <c r="K500" s="74" t="s">
        <v>45</v>
      </c>
      <c r="L500" s="74" t="s">
        <v>45</v>
      </c>
      <c r="M500" s="83"/>
      <c r="N500" s="143">
        <v>3426</v>
      </c>
      <c r="O500" s="74" t="s">
        <v>45</v>
      </c>
      <c r="P500" s="74" t="s">
        <v>45</v>
      </c>
      <c r="Q500" s="74" t="s">
        <v>45</v>
      </c>
      <c r="R500" s="74" t="s">
        <v>45</v>
      </c>
      <c r="S500" s="74" t="s">
        <v>45</v>
      </c>
      <c r="T500" s="74" t="s">
        <v>45</v>
      </c>
      <c r="U500" s="74" t="s">
        <v>45</v>
      </c>
      <c r="V500" s="74" t="s">
        <v>45</v>
      </c>
      <c r="W500" s="74" t="s">
        <v>45</v>
      </c>
      <c r="X500" s="74" t="s">
        <v>45</v>
      </c>
      <c r="Y500" s="259"/>
      <c r="Z500" s="259"/>
    </row>
    <row r="501" spans="1:26" ht="51" customHeight="1" outlineLevel="1" x14ac:dyDescent="0.3">
      <c r="A501" s="78" t="s">
        <v>955</v>
      </c>
      <c r="B501" s="250"/>
      <c r="C501" s="109" t="s">
        <v>166</v>
      </c>
      <c r="D501" s="62" t="s">
        <v>21</v>
      </c>
      <c r="E501" s="123">
        <v>90</v>
      </c>
      <c r="F501" s="123">
        <v>90</v>
      </c>
      <c r="G501" s="250"/>
      <c r="H501" s="250"/>
      <c r="I501" s="143">
        <v>70872.55</v>
      </c>
      <c r="J501" s="143">
        <v>70872.55</v>
      </c>
      <c r="K501" s="74" t="s">
        <v>45</v>
      </c>
      <c r="L501" s="74" t="s">
        <v>45</v>
      </c>
      <c r="M501" s="98"/>
      <c r="N501" s="143">
        <v>70872.55</v>
      </c>
      <c r="O501" s="74" t="s">
        <v>45</v>
      </c>
      <c r="P501" s="74" t="s">
        <v>45</v>
      </c>
      <c r="Q501" s="74" t="s">
        <v>45</v>
      </c>
      <c r="R501" s="74" t="s">
        <v>45</v>
      </c>
      <c r="S501" s="74" t="s">
        <v>45</v>
      </c>
      <c r="T501" s="74" t="s">
        <v>45</v>
      </c>
      <c r="U501" s="74" t="s">
        <v>45</v>
      </c>
      <c r="V501" s="74" t="s">
        <v>45</v>
      </c>
      <c r="W501" s="74" t="s">
        <v>45</v>
      </c>
      <c r="X501" s="74" t="s">
        <v>45</v>
      </c>
      <c r="Y501" s="259"/>
      <c r="Z501" s="259"/>
    </row>
    <row r="502" spans="1:26" ht="42" customHeight="1" outlineLevel="1" x14ac:dyDescent="0.3">
      <c r="A502" s="78" t="s">
        <v>956</v>
      </c>
      <c r="B502" s="250"/>
      <c r="C502" s="109" t="s">
        <v>866</v>
      </c>
      <c r="D502" s="62" t="s">
        <v>21</v>
      </c>
      <c r="E502" s="123">
        <v>95</v>
      </c>
      <c r="F502" s="123">
        <v>95</v>
      </c>
      <c r="G502" s="250"/>
      <c r="H502" s="250"/>
      <c r="I502" s="143">
        <v>44081.003264999403</v>
      </c>
      <c r="J502" s="143">
        <v>44211.25</v>
      </c>
      <c r="K502" s="74">
        <f>J502-I502</f>
        <v>130.24673500059725</v>
      </c>
      <c r="L502" s="74"/>
      <c r="M502" s="98"/>
      <c r="N502" s="143">
        <v>44081.003264999403</v>
      </c>
      <c r="O502" s="74" t="s">
        <v>45</v>
      </c>
      <c r="P502" s="74" t="s">
        <v>45</v>
      </c>
      <c r="Q502" s="74" t="s">
        <v>45</v>
      </c>
      <c r="R502" s="74" t="s">
        <v>45</v>
      </c>
      <c r="S502" s="74" t="s">
        <v>45</v>
      </c>
      <c r="T502" s="74" t="s">
        <v>45</v>
      </c>
      <c r="U502" s="74" t="s">
        <v>45</v>
      </c>
      <c r="V502" s="74" t="s">
        <v>45</v>
      </c>
      <c r="W502" s="74" t="s">
        <v>45</v>
      </c>
      <c r="X502" s="74" t="s">
        <v>45</v>
      </c>
      <c r="Y502" s="259"/>
      <c r="Z502" s="259"/>
    </row>
    <row r="503" spans="1:26" ht="40.5" customHeight="1" outlineLevel="1" x14ac:dyDescent="0.3">
      <c r="A503" s="78" t="s">
        <v>957</v>
      </c>
      <c r="B503" s="250"/>
      <c r="C503" s="109" t="s">
        <v>167</v>
      </c>
      <c r="D503" s="62" t="s">
        <v>21</v>
      </c>
      <c r="E503" s="123">
        <v>10</v>
      </c>
      <c r="F503" s="123">
        <v>10</v>
      </c>
      <c r="G503" s="250"/>
      <c r="H503" s="250"/>
      <c r="I503" s="143">
        <v>2648.5</v>
      </c>
      <c r="J503" s="143">
        <v>2648.5</v>
      </c>
      <c r="K503" s="74" t="s">
        <v>45</v>
      </c>
      <c r="L503" s="74" t="s">
        <v>45</v>
      </c>
      <c r="M503" s="98"/>
      <c r="N503" s="143">
        <v>2648.5</v>
      </c>
      <c r="O503" s="74" t="s">
        <v>45</v>
      </c>
      <c r="P503" s="74" t="s">
        <v>45</v>
      </c>
      <c r="Q503" s="74" t="s">
        <v>45</v>
      </c>
      <c r="R503" s="74" t="s">
        <v>45</v>
      </c>
      <c r="S503" s="74" t="s">
        <v>45</v>
      </c>
      <c r="T503" s="74" t="s">
        <v>45</v>
      </c>
      <c r="U503" s="74" t="s">
        <v>45</v>
      </c>
      <c r="V503" s="74" t="s">
        <v>45</v>
      </c>
      <c r="W503" s="74" t="s">
        <v>45</v>
      </c>
      <c r="X503" s="74" t="s">
        <v>45</v>
      </c>
      <c r="Y503" s="259"/>
      <c r="Z503" s="259"/>
    </row>
    <row r="504" spans="1:26" ht="39" customHeight="1" outlineLevel="1" x14ac:dyDescent="0.3">
      <c r="A504" s="78" t="s">
        <v>958</v>
      </c>
      <c r="B504" s="250"/>
      <c r="C504" s="109" t="s">
        <v>169</v>
      </c>
      <c r="D504" s="62" t="s">
        <v>21</v>
      </c>
      <c r="E504" s="123">
        <v>10</v>
      </c>
      <c r="F504" s="123">
        <v>10</v>
      </c>
      <c r="G504" s="250"/>
      <c r="H504" s="250"/>
      <c r="I504" s="143">
        <v>1155</v>
      </c>
      <c r="J504" s="143">
        <v>1155</v>
      </c>
      <c r="K504" s="74" t="s">
        <v>45</v>
      </c>
      <c r="L504" s="74" t="s">
        <v>45</v>
      </c>
      <c r="M504" s="98"/>
      <c r="N504" s="143">
        <v>1155</v>
      </c>
      <c r="O504" s="74" t="s">
        <v>45</v>
      </c>
      <c r="P504" s="74" t="s">
        <v>45</v>
      </c>
      <c r="Q504" s="74" t="s">
        <v>45</v>
      </c>
      <c r="R504" s="74" t="s">
        <v>45</v>
      </c>
      <c r="S504" s="74" t="s">
        <v>45</v>
      </c>
      <c r="T504" s="74" t="s">
        <v>45</v>
      </c>
      <c r="U504" s="74" t="s">
        <v>45</v>
      </c>
      <c r="V504" s="74" t="s">
        <v>45</v>
      </c>
      <c r="W504" s="74" t="s">
        <v>45</v>
      </c>
      <c r="X504" s="74" t="s">
        <v>45</v>
      </c>
      <c r="Y504" s="259"/>
      <c r="Z504" s="259"/>
    </row>
    <row r="505" spans="1:26" ht="36" customHeight="1" outlineLevel="1" x14ac:dyDescent="0.3">
      <c r="A505" s="78" t="s">
        <v>959</v>
      </c>
      <c r="B505" s="250"/>
      <c r="C505" s="109" t="s">
        <v>867</v>
      </c>
      <c r="D505" s="62" t="s">
        <v>21</v>
      </c>
      <c r="E505" s="123">
        <v>2</v>
      </c>
      <c r="F505" s="123">
        <v>2</v>
      </c>
      <c r="G505" s="250"/>
      <c r="H505" s="250"/>
      <c r="I505" s="143">
        <v>660</v>
      </c>
      <c r="J505" s="143">
        <v>660</v>
      </c>
      <c r="K505" s="74" t="s">
        <v>45</v>
      </c>
      <c r="L505" s="74" t="s">
        <v>45</v>
      </c>
      <c r="M505" s="98"/>
      <c r="N505" s="143">
        <v>660</v>
      </c>
      <c r="O505" s="74" t="s">
        <v>45</v>
      </c>
      <c r="P505" s="74" t="s">
        <v>45</v>
      </c>
      <c r="Q505" s="74" t="s">
        <v>45</v>
      </c>
      <c r="R505" s="74" t="s">
        <v>45</v>
      </c>
      <c r="S505" s="74" t="s">
        <v>45</v>
      </c>
      <c r="T505" s="74" t="s">
        <v>45</v>
      </c>
      <c r="U505" s="74" t="s">
        <v>45</v>
      </c>
      <c r="V505" s="74" t="s">
        <v>45</v>
      </c>
      <c r="W505" s="74" t="s">
        <v>45</v>
      </c>
      <c r="X505" s="74" t="s">
        <v>45</v>
      </c>
      <c r="Y505" s="259"/>
      <c r="Z505" s="259"/>
    </row>
    <row r="506" spans="1:26" ht="42" customHeight="1" outlineLevel="1" x14ac:dyDescent="0.3">
      <c r="A506" s="78" t="s">
        <v>960</v>
      </c>
      <c r="B506" s="250"/>
      <c r="C506" s="109" t="s">
        <v>168</v>
      </c>
      <c r="D506" s="62" t="s">
        <v>21</v>
      </c>
      <c r="E506" s="123">
        <v>1</v>
      </c>
      <c r="F506" s="123">
        <v>1</v>
      </c>
      <c r="G506" s="250"/>
      <c r="H506" s="250"/>
      <c r="I506" s="143">
        <v>24975.45</v>
      </c>
      <c r="J506" s="143">
        <v>24975.45</v>
      </c>
      <c r="K506" s="74" t="s">
        <v>45</v>
      </c>
      <c r="L506" s="74" t="s">
        <v>45</v>
      </c>
      <c r="M506" s="98"/>
      <c r="N506" s="143">
        <v>24975.45</v>
      </c>
      <c r="O506" s="74" t="s">
        <v>45</v>
      </c>
      <c r="P506" s="74" t="s">
        <v>45</v>
      </c>
      <c r="Q506" s="74" t="s">
        <v>45</v>
      </c>
      <c r="R506" s="74" t="s">
        <v>45</v>
      </c>
      <c r="S506" s="74" t="s">
        <v>45</v>
      </c>
      <c r="T506" s="74" t="s">
        <v>45</v>
      </c>
      <c r="U506" s="74" t="s">
        <v>45</v>
      </c>
      <c r="V506" s="74" t="s">
        <v>45</v>
      </c>
      <c r="W506" s="74" t="s">
        <v>45</v>
      </c>
      <c r="X506" s="74" t="s">
        <v>45</v>
      </c>
      <c r="Y506" s="259"/>
      <c r="Z506" s="259"/>
    </row>
    <row r="507" spans="1:26" ht="51" customHeight="1" outlineLevel="1" x14ac:dyDescent="0.3">
      <c r="A507" s="78" t="s">
        <v>961</v>
      </c>
      <c r="B507" s="250"/>
      <c r="C507" s="109" t="s">
        <v>868</v>
      </c>
      <c r="D507" s="62" t="s">
        <v>21</v>
      </c>
      <c r="E507" s="123">
        <v>2</v>
      </c>
      <c r="F507" s="123">
        <v>2</v>
      </c>
      <c r="G507" s="250"/>
      <c r="H507" s="250"/>
      <c r="I507" s="143">
        <v>15779.2</v>
      </c>
      <c r="J507" s="143">
        <v>15779.2</v>
      </c>
      <c r="K507" s="74" t="s">
        <v>45</v>
      </c>
      <c r="L507" s="74" t="s">
        <v>45</v>
      </c>
      <c r="M507" s="98"/>
      <c r="N507" s="143">
        <v>15779.2</v>
      </c>
      <c r="O507" s="74" t="s">
        <v>45</v>
      </c>
      <c r="P507" s="74" t="s">
        <v>45</v>
      </c>
      <c r="Q507" s="74" t="s">
        <v>45</v>
      </c>
      <c r="R507" s="74" t="s">
        <v>45</v>
      </c>
      <c r="S507" s="74" t="s">
        <v>45</v>
      </c>
      <c r="T507" s="74" t="s">
        <v>45</v>
      </c>
      <c r="U507" s="74" t="s">
        <v>45</v>
      </c>
      <c r="V507" s="74" t="s">
        <v>45</v>
      </c>
      <c r="W507" s="74" t="s">
        <v>45</v>
      </c>
      <c r="X507" s="74" t="s">
        <v>45</v>
      </c>
      <c r="Y507" s="259"/>
      <c r="Z507" s="259"/>
    </row>
    <row r="508" spans="1:26" ht="40.5" customHeight="1" outlineLevel="1" x14ac:dyDescent="0.3">
      <c r="A508" s="78" t="s">
        <v>962</v>
      </c>
      <c r="B508" s="250"/>
      <c r="C508" s="109" t="s">
        <v>869</v>
      </c>
      <c r="D508" s="62" t="s">
        <v>21</v>
      </c>
      <c r="E508" s="123">
        <v>1</v>
      </c>
      <c r="F508" s="123">
        <v>1</v>
      </c>
      <c r="G508" s="250"/>
      <c r="H508" s="250"/>
      <c r="I508" s="143">
        <v>9485</v>
      </c>
      <c r="J508" s="143">
        <v>9485</v>
      </c>
      <c r="K508" s="74" t="s">
        <v>45</v>
      </c>
      <c r="L508" s="74" t="s">
        <v>45</v>
      </c>
      <c r="M508" s="98"/>
      <c r="N508" s="143">
        <v>9485</v>
      </c>
      <c r="O508" s="74" t="s">
        <v>45</v>
      </c>
      <c r="P508" s="74" t="s">
        <v>45</v>
      </c>
      <c r="Q508" s="74" t="s">
        <v>45</v>
      </c>
      <c r="R508" s="74" t="s">
        <v>45</v>
      </c>
      <c r="S508" s="74" t="s">
        <v>45</v>
      </c>
      <c r="T508" s="74" t="s">
        <v>45</v>
      </c>
      <c r="U508" s="74" t="s">
        <v>45</v>
      </c>
      <c r="V508" s="74" t="s">
        <v>45</v>
      </c>
      <c r="W508" s="74" t="s">
        <v>45</v>
      </c>
      <c r="X508" s="74" t="s">
        <v>45</v>
      </c>
      <c r="Y508" s="259"/>
      <c r="Z508" s="259"/>
    </row>
    <row r="509" spans="1:26" ht="51" customHeight="1" outlineLevel="1" x14ac:dyDescent="0.3">
      <c r="A509" s="78" t="s">
        <v>963</v>
      </c>
      <c r="B509" s="250"/>
      <c r="C509" s="109" t="s">
        <v>870</v>
      </c>
      <c r="D509" s="62" t="s">
        <v>21</v>
      </c>
      <c r="E509" s="123">
        <v>3</v>
      </c>
      <c r="F509" s="123">
        <v>3</v>
      </c>
      <c r="G509" s="250"/>
      <c r="H509" s="250"/>
      <c r="I509" s="143">
        <v>3444</v>
      </c>
      <c r="J509" s="143">
        <v>3444</v>
      </c>
      <c r="K509" s="74" t="s">
        <v>45</v>
      </c>
      <c r="L509" s="74" t="s">
        <v>45</v>
      </c>
      <c r="M509" s="98"/>
      <c r="N509" s="143">
        <v>3444</v>
      </c>
      <c r="O509" s="74" t="s">
        <v>45</v>
      </c>
      <c r="P509" s="74" t="s">
        <v>45</v>
      </c>
      <c r="Q509" s="74" t="s">
        <v>45</v>
      </c>
      <c r="R509" s="74" t="s">
        <v>45</v>
      </c>
      <c r="S509" s="74" t="s">
        <v>45</v>
      </c>
      <c r="T509" s="74" t="s">
        <v>45</v>
      </c>
      <c r="U509" s="74" t="s">
        <v>45</v>
      </c>
      <c r="V509" s="74" t="s">
        <v>45</v>
      </c>
      <c r="W509" s="74" t="s">
        <v>45</v>
      </c>
      <c r="X509" s="74" t="s">
        <v>45</v>
      </c>
      <c r="Y509" s="259"/>
      <c r="Z509" s="259"/>
    </row>
    <row r="510" spans="1:26" ht="51" customHeight="1" outlineLevel="1" x14ac:dyDescent="0.3">
      <c r="A510" s="78" t="s">
        <v>964</v>
      </c>
      <c r="B510" s="250"/>
      <c r="C510" s="109" t="s">
        <v>871</v>
      </c>
      <c r="D510" s="62" t="s">
        <v>21</v>
      </c>
      <c r="E510" s="123">
        <v>300</v>
      </c>
      <c r="F510" s="123">
        <v>300</v>
      </c>
      <c r="G510" s="250"/>
      <c r="H510" s="250"/>
      <c r="I510" s="143">
        <v>25480.2</v>
      </c>
      <c r="J510" s="143">
        <v>25480.2</v>
      </c>
      <c r="K510" s="74" t="s">
        <v>45</v>
      </c>
      <c r="L510" s="74" t="s">
        <v>45</v>
      </c>
      <c r="M510" s="98"/>
      <c r="N510" s="143">
        <v>25480.2</v>
      </c>
      <c r="O510" s="74" t="s">
        <v>45</v>
      </c>
      <c r="P510" s="74" t="s">
        <v>45</v>
      </c>
      <c r="Q510" s="74" t="s">
        <v>45</v>
      </c>
      <c r="R510" s="74" t="s">
        <v>45</v>
      </c>
      <c r="S510" s="74" t="s">
        <v>45</v>
      </c>
      <c r="T510" s="74" t="s">
        <v>45</v>
      </c>
      <c r="U510" s="74" t="s">
        <v>45</v>
      </c>
      <c r="V510" s="74" t="s">
        <v>45</v>
      </c>
      <c r="W510" s="74" t="s">
        <v>45</v>
      </c>
      <c r="X510" s="74" t="s">
        <v>45</v>
      </c>
      <c r="Y510" s="259"/>
      <c r="Z510" s="259"/>
    </row>
    <row r="511" spans="1:26" ht="51" customHeight="1" outlineLevel="1" x14ac:dyDescent="0.3">
      <c r="A511" s="78" t="s">
        <v>965</v>
      </c>
      <c r="B511" s="250"/>
      <c r="C511" s="109" t="s">
        <v>872</v>
      </c>
      <c r="D511" s="62" t="s">
        <v>21</v>
      </c>
      <c r="E511" s="123">
        <v>1</v>
      </c>
      <c r="F511" s="123">
        <v>1</v>
      </c>
      <c r="G511" s="250"/>
      <c r="H511" s="250"/>
      <c r="I511" s="143">
        <v>800</v>
      </c>
      <c r="J511" s="143">
        <v>800</v>
      </c>
      <c r="K511" s="74" t="s">
        <v>45</v>
      </c>
      <c r="L511" s="74" t="s">
        <v>45</v>
      </c>
      <c r="M511" s="98"/>
      <c r="N511" s="143">
        <v>800</v>
      </c>
      <c r="O511" s="74" t="s">
        <v>45</v>
      </c>
      <c r="P511" s="74" t="s">
        <v>45</v>
      </c>
      <c r="Q511" s="74" t="s">
        <v>45</v>
      </c>
      <c r="R511" s="74" t="s">
        <v>45</v>
      </c>
      <c r="S511" s="74" t="s">
        <v>45</v>
      </c>
      <c r="T511" s="74" t="s">
        <v>45</v>
      </c>
      <c r="U511" s="74" t="s">
        <v>45</v>
      </c>
      <c r="V511" s="74" t="s">
        <v>45</v>
      </c>
      <c r="W511" s="74" t="s">
        <v>45</v>
      </c>
      <c r="X511" s="74" t="s">
        <v>45</v>
      </c>
      <c r="Y511" s="259"/>
      <c r="Z511" s="259"/>
    </row>
    <row r="512" spans="1:26" ht="33.75" customHeight="1" x14ac:dyDescent="0.3">
      <c r="A512" s="71" t="s">
        <v>966</v>
      </c>
      <c r="B512" s="251"/>
      <c r="C512" s="106" t="s">
        <v>88</v>
      </c>
      <c r="D512" s="84"/>
      <c r="E512" s="84"/>
      <c r="F512" s="99"/>
      <c r="G512" s="251"/>
      <c r="H512" s="251"/>
      <c r="I512" s="76">
        <v>746731.32576000004</v>
      </c>
      <c r="J512" s="76">
        <v>746731.32576000004</v>
      </c>
      <c r="K512" s="74" t="s">
        <v>45</v>
      </c>
      <c r="L512" s="74" t="s">
        <v>45</v>
      </c>
      <c r="M512" s="83"/>
      <c r="N512" s="76">
        <v>746731.32576000004</v>
      </c>
      <c r="O512" s="74" t="s">
        <v>45</v>
      </c>
      <c r="P512" s="74" t="s">
        <v>45</v>
      </c>
      <c r="Q512" s="74" t="s">
        <v>45</v>
      </c>
      <c r="R512" s="74" t="s">
        <v>45</v>
      </c>
      <c r="S512" s="74" t="s">
        <v>45</v>
      </c>
      <c r="T512" s="74" t="s">
        <v>45</v>
      </c>
      <c r="U512" s="74" t="s">
        <v>45</v>
      </c>
      <c r="V512" s="74" t="s">
        <v>45</v>
      </c>
      <c r="W512" s="74" t="s">
        <v>45</v>
      </c>
      <c r="X512" s="74" t="s">
        <v>45</v>
      </c>
      <c r="Y512" s="260"/>
      <c r="Z512" s="260"/>
    </row>
    <row r="513" spans="1:26" ht="52.5" customHeight="1" x14ac:dyDescent="0.3">
      <c r="A513" s="100"/>
      <c r="B513" s="99"/>
      <c r="C513" s="72"/>
      <c r="D513" s="84"/>
      <c r="E513" s="84"/>
      <c r="F513" s="99"/>
      <c r="G513" s="99"/>
      <c r="H513" s="99"/>
      <c r="I513" s="94">
        <f>I18+I137+I297+I300+I405+I416+I417+I418+I512</f>
        <v>18601348.206474997</v>
      </c>
      <c r="J513" s="94">
        <f>J18+J137+J297+J300+J405+J416+J417+J418+J512</f>
        <v>18601478.45321</v>
      </c>
      <c r="K513" s="99"/>
      <c r="L513" s="92"/>
      <c r="M513" s="76">
        <f>M18+M137</f>
        <v>5508619.1559999995</v>
      </c>
      <c r="N513" s="76">
        <f>N137+N297+N300+N405+N416+N417+N418+N512</f>
        <v>13092729.050474998</v>
      </c>
      <c r="O513" s="92"/>
      <c r="P513" s="92"/>
      <c r="Q513" s="92"/>
      <c r="R513" s="92"/>
      <c r="S513" s="92"/>
      <c r="T513" s="136"/>
      <c r="U513" s="92"/>
      <c r="V513" s="92"/>
      <c r="W513" s="92"/>
      <c r="X513" s="92"/>
      <c r="Y513" s="99"/>
      <c r="Z513" s="99"/>
    </row>
    <row r="514" spans="1:26" ht="57.75" customHeight="1" x14ac:dyDescent="0.4">
      <c r="C514" s="247"/>
      <c r="D514" s="247"/>
      <c r="E514" s="247"/>
      <c r="F514" s="247"/>
      <c r="G514" s="60"/>
      <c r="H514" s="60"/>
      <c r="I514" s="60"/>
      <c r="J514" s="158"/>
      <c r="K514" s="60"/>
      <c r="L514" s="61"/>
      <c r="M514" s="66"/>
      <c r="N514" s="66"/>
      <c r="O514" s="66"/>
      <c r="P514" s="101"/>
      <c r="Q514" s="101"/>
      <c r="R514" s="101"/>
      <c r="S514" s="101"/>
      <c r="T514" s="142"/>
      <c r="U514" s="101"/>
    </row>
    <row r="515" spans="1:26" ht="56.25" customHeight="1" x14ac:dyDescent="0.3">
      <c r="C515" s="248" t="s">
        <v>967</v>
      </c>
      <c r="D515" s="248"/>
      <c r="E515" s="248"/>
      <c r="F515" s="248"/>
      <c r="G515" s="196"/>
      <c r="H515" s="196"/>
      <c r="I515" s="196"/>
      <c r="J515" s="196"/>
      <c r="K515" s="196"/>
      <c r="L515" s="196"/>
      <c r="M515" s="196"/>
      <c r="N515" s="59"/>
      <c r="P515" s="101"/>
      <c r="Q515" s="101"/>
      <c r="R515" s="101"/>
      <c r="S515" s="101"/>
      <c r="T515" s="142"/>
      <c r="U515" s="101"/>
    </row>
    <row r="516" spans="1:26" ht="56.25" customHeight="1" x14ac:dyDescent="0.3">
      <c r="C516" s="196"/>
      <c r="D516" s="196"/>
      <c r="E516" s="196"/>
      <c r="F516" s="196"/>
      <c r="G516" s="196"/>
      <c r="H516" s="196"/>
      <c r="I516" s="196"/>
      <c r="J516" s="196"/>
      <c r="K516" s="196"/>
      <c r="L516" s="196"/>
      <c r="M516" s="196"/>
      <c r="N516" s="59"/>
      <c r="P516" s="101"/>
      <c r="Q516" s="101"/>
      <c r="R516" s="101"/>
      <c r="S516" s="101"/>
      <c r="T516" s="142"/>
      <c r="U516" s="101"/>
    </row>
    <row r="517" spans="1:26" ht="56.25" hidden="1" customHeight="1" x14ac:dyDescent="0.3">
      <c r="C517" s="196"/>
      <c r="D517" s="196"/>
      <c r="E517" s="196"/>
      <c r="F517" s="196"/>
      <c r="G517" s="196"/>
      <c r="H517" s="196"/>
      <c r="I517" s="196"/>
      <c r="J517" s="196"/>
      <c r="K517" s="196"/>
      <c r="L517" s="196"/>
      <c r="M517" s="196"/>
      <c r="N517" s="59"/>
      <c r="P517" s="101"/>
      <c r="Q517" s="101"/>
      <c r="R517" s="101"/>
      <c r="S517" s="101"/>
      <c r="T517" s="142"/>
      <c r="U517" s="101"/>
    </row>
    <row r="518" spans="1:26" ht="101.25" hidden="1" customHeight="1" x14ac:dyDescent="0.45">
      <c r="C518" s="197" t="s">
        <v>1506</v>
      </c>
      <c r="D518" s="198"/>
      <c r="E518" s="198"/>
      <c r="F518" s="198"/>
      <c r="G518" s="198"/>
      <c r="H518" s="198"/>
      <c r="I518" s="198"/>
      <c r="J518" s="164"/>
      <c r="K518" s="287" t="s">
        <v>1507</v>
      </c>
      <c r="L518" s="287"/>
      <c r="M518" s="165"/>
      <c r="P518" s="101"/>
      <c r="Q518" s="101"/>
      <c r="R518" s="101"/>
      <c r="S518" s="101"/>
      <c r="T518" s="142"/>
      <c r="U518" s="101"/>
    </row>
    <row r="519" spans="1:26" ht="65.25" hidden="1" customHeight="1" x14ac:dyDescent="0.45">
      <c r="C519" s="199" t="s">
        <v>140</v>
      </c>
      <c r="D519" s="199"/>
      <c r="E519" s="199"/>
      <c r="F519" s="199"/>
      <c r="G519" s="199"/>
      <c r="H519" s="199"/>
      <c r="I519" s="199"/>
      <c r="J519" s="200"/>
      <c r="K519" s="199"/>
      <c r="L519" s="164"/>
      <c r="M519" s="165"/>
      <c r="P519" s="101"/>
      <c r="Q519" s="101"/>
      <c r="R519" s="101"/>
      <c r="S519" s="101"/>
      <c r="T519" s="142"/>
      <c r="U519" s="101"/>
    </row>
    <row r="520" spans="1:26" ht="66" hidden="1" customHeight="1" x14ac:dyDescent="0.45">
      <c r="C520" s="199" t="s">
        <v>141</v>
      </c>
      <c r="D520" s="199"/>
      <c r="E520" s="199"/>
      <c r="F520" s="199"/>
      <c r="G520" s="199"/>
      <c r="H520" s="199"/>
      <c r="I520" s="199"/>
      <c r="J520" s="200"/>
      <c r="K520" s="199" t="s">
        <v>142</v>
      </c>
      <c r="L520" s="164"/>
      <c r="M520" s="165"/>
      <c r="P520" s="101"/>
      <c r="Q520" s="101"/>
      <c r="R520" s="101"/>
      <c r="S520" s="101"/>
      <c r="T520" s="142"/>
      <c r="U520" s="101"/>
    </row>
    <row r="521" spans="1:26" ht="27.75" x14ac:dyDescent="0.4">
      <c r="C521" s="60"/>
      <c r="D521" s="60"/>
      <c r="E521" s="60"/>
      <c r="F521" s="60"/>
      <c r="G521" s="60"/>
      <c r="H521" s="60"/>
      <c r="I521" s="60"/>
      <c r="J521" s="61"/>
      <c r="K521" s="60"/>
      <c r="L521" s="61"/>
    </row>
  </sheetData>
  <mergeCells count="194">
    <mergeCell ref="A291:A293"/>
    <mergeCell ref="A294:A296"/>
    <mergeCell ref="E413:E415"/>
    <mergeCell ref="F413:F415"/>
    <mergeCell ref="A413:A415"/>
    <mergeCell ref="A264:A266"/>
    <mergeCell ref="A267:A269"/>
    <mergeCell ref="A270:A272"/>
    <mergeCell ref="A273:A275"/>
    <mergeCell ref="A276:A278"/>
    <mergeCell ref="A279:A281"/>
    <mergeCell ref="A282:A284"/>
    <mergeCell ref="A285:A287"/>
    <mergeCell ref="A288:A290"/>
    <mergeCell ref="E282:E284"/>
    <mergeCell ref="E285:E287"/>
    <mergeCell ref="E288:E290"/>
    <mergeCell ref="E291:E293"/>
    <mergeCell ref="E294:E296"/>
    <mergeCell ref="F279:F281"/>
    <mergeCell ref="F282:F284"/>
    <mergeCell ref="F285:F287"/>
    <mergeCell ref="F288:F290"/>
    <mergeCell ref="F291:F293"/>
    <mergeCell ref="A245:A247"/>
    <mergeCell ref="A252:A254"/>
    <mergeCell ref="A255:A257"/>
    <mergeCell ref="A258:A260"/>
    <mergeCell ref="A261:A263"/>
    <mergeCell ref="A200:A202"/>
    <mergeCell ref="A203:A205"/>
    <mergeCell ref="A206:A208"/>
    <mergeCell ref="A209:A211"/>
    <mergeCell ref="A212:A214"/>
    <mergeCell ref="A215:A217"/>
    <mergeCell ref="A227:A229"/>
    <mergeCell ref="A230:A232"/>
    <mergeCell ref="A233:A235"/>
    <mergeCell ref="A143:A145"/>
    <mergeCell ref="A146:A148"/>
    <mergeCell ref="A150:A152"/>
    <mergeCell ref="A153:A155"/>
    <mergeCell ref="A157:A159"/>
    <mergeCell ref="A160:A162"/>
    <mergeCell ref="A163:A165"/>
    <mergeCell ref="A166:A168"/>
    <mergeCell ref="A169:A171"/>
    <mergeCell ref="A191:A193"/>
    <mergeCell ref="A194:A196"/>
    <mergeCell ref="A197:A199"/>
    <mergeCell ref="E200:E202"/>
    <mergeCell ref="E227:E229"/>
    <mergeCell ref="E215:E217"/>
    <mergeCell ref="F294:F296"/>
    <mergeCell ref="E255:E257"/>
    <mergeCell ref="E258:E260"/>
    <mergeCell ref="E261:E263"/>
    <mergeCell ref="E264:E266"/>
    <mergeCell ref="E267:E269"/>
    <mergeCell ref="E270:E272"/>
    <mergeCell ref="E273:E275"/>
    <mergeCell ref="E276:E278"/>
    <mergeCell ref="E279:E281"/>
    <mergeCell ref="F252:F254"/>
    <mergeCell ref="F255:F257"/>
    <mergeCell ref="F258:F260"/>
    <mergeCell ref="F261:F263"/>
    <mergeCell ref="F264:F266"/>
    <mergeCell ref="F267:F269"/>
    <mergeCell ref="F270:F272"/>
    <mergeCell ref="F273:F275"/>
    <mergeCell ref="A301:A302"/>
    <mergeCell ref="F218:F220"/>
    <mergeCell ref="F221:F223"/>
    <mergeCell ref="A218:A220"/>
    <mergeCell ref="A221:A223"/>
    <mergeCell ref="A224:A226"/>
    <mergeCell ref="E209:E211"/>
    <mergeCell ref="E206:E208"/>
    <mergeCell ref="E203:E205"/>
    <mergeCell ref="F233:F235"/>
    <mergeCell ref="F236:F238"/>
    <mergeCell ref="E239:E241"/>
    <mergeCell ref="E242:E244"/>
    <mergeCell ref="E245:E247"/>
    <mergeCell ref="E236:E238"/>
    <mergeCell ref="E233:E235"/>
    <mergeCell ref="E230:E232"/>
    <mergeCell ref="F276:F278"/>
    <mergeCell ref="F242:F244"/>
    <mergeCell ref="F245:F247"/>
    <mergeCell ref="E252:E254"/>
    <mergeCell ref="A236:A238"/>
    <mergeCell ref="A239:A241"/>
    <mergeCell ref="A242:A244"/>
    <mergeCell ref="F200:F202"/>
    <mergeCell ref="F203:F205"/>
    <mergeCell ref="F206:F208"/>
    <mergeCell ref="F209:F211"/>
    <mergeCell ref="F212:F214"/>
    <mergeCell ref="E212:E214"/>
    <mergeCell ref="F215:F217"/>
    <mergeCell ref="F227:F229"/>
    <mergeCell ref="F230:F232"/>
    <mergeCell ref="A188:A190"/>
    <mergeCell ref="F224:F226"/>
    <mergeCell ref="F188:F190"/>
    <mergeCell ref="F191:F193"/>
    <mergeCell ref="F194:F196"/>
    <mergeCell ref="F197:F199"/>
    <mergeCell ref="K518:L518"/>
    <mergeCell ref="J14:J16"/>
    <mergeCell ref="C14:C16"/>
    <mergeCell ref="D14:D16"/>
    <mergeCell ref="E185:E187"/>
    <mergeCell ref="E188:E190"/>
    <mergeCell ref="E191:E193"/>
    <mergeCell ref="E194:E196"/>
    <mergeCell ref="E218:E220"/>
    <mergeCell ref="E221:E223"/>
    <mergeCell ref="E224:E226"/>
    <mergeCell ref="E301:E302"/>
    <mergeCell ref="F301:F302"/>
    <mergeCell ref="E143:E145"/>
    <mergeCell ref="E146:E148"/>
    <mergeCell ref="F143:F145"/>
    <mergeCell ref="F146:F148"/>
    <mergeCell ref="F173:F175"/>
    <mergeCell ref="M15:M16"/>
    <mergeCell ref="Y12:Y16"/>
    <mergeCell ref="L14:L16"/>
    <mergeCell ref="O14:O16"/>
    <mergeCell ref="P14:P16"/>
    <mergeCell ref="Q14:R15"/>
    <mergeCell ref="S14:T15"/>
    <mergeCell ref="E15:E16"/>
    <mergeCell ref="F15:F16"/>
    <mergeCell ref="Z18:Z512"/>
    <mergeCell ref="Y18:Y512"/>
    <mergeCell ref="A5:Z5"/>
    <mergeCell ref="Y7:Z7"/>
    <mergeCell ref="A8:Z8"/>
    <mergeCell ref="A9:Z9"/>
    <mergeCell ref="A10:Z10"/>
    <mergeCell ref="A12:A16"/>
    <mergeCell ref="B12:G13"/>
    <mergeCell ref="H12:H16"/>
    <mergeCell ref="I12:L13"/>
    <mergeCell ref="M12:P13"/>
    <mergeCell ref="N15:N16"/>
    <mergeCell ref="K14:K16"/>
    <mergeCell ref="Z12:Z16"/>
    <mergeCell ref="U14:V15"/>
    <mergeCell ref="W14:X15"/>
    <mergeCell ref="Q12:X13"/>
    <mergeCell ref="E14:F14"/>
    <mergeCell ref="M14:N14"/>
    <mergeCell ref="B14:B16"/>
    <mergeCell ref="G14:G16"/>
    <mergeCell ref="I14:I16"/>
    <mergeCell ref="E197:E199"/>
    <mergeCell ref="F176:F178"/>
    <mergeCell ref="F179:F181"/>
    <mergeCell ref="F182:F184"/>
    <mergeCell ref="C514:F514"/>
    <mergeCell ref="C515:F515"/>
    <mergeCell ref="H18:H512"/>
    <mergeCell ref="B18:B512"/>
    <mergeCell ref="G18:G512"/>
    <mergeCell ref="F185:F187"/>
    <mergeCell ref="E150:E152"/>
    <mergeCell ref="E153:E155"/>
    <mergeCell ref="E157:E159"/>
    <mergeCell ref="E160:E162"/>
    <mergeCell ref="E163:E165"/>
    <mergeCell ref="E166:E168"/>
    <mergeCell ref="E169:E171"/>
    <mergeCell ref="F150:F152"/>
    <mergeCell ref="F153:F155"/>
    <mergeCell ref="F157:F159"/>
    <mergeCell ref="F160:F162"/>
    <mergeCell ref="F163:F165"/>
    <mergeCell ref="F166:F168"/>
    <mergeCell ref="F169:F171"/>
    <mergeCell ref="F239:F241"/>
    <mergeCell ref="A173:A175"/>
    <mergeCell ref="A176:A178"/>
    <mergeCell ref="A179:A181"/>
    <mergeCell ref="A182:A184"/>
    <mergeCell ref="A185:A187"/>
    <mergeCell ref="E173:E175"/>
    <mergeCell ref="E176:E178"/>
    <mergeCell ref="E179:E181"/>
    <mergeCell ref="E182:E184"/>
  </mergeCells>
  <phoneticPr fontId="47" type="noConversion"/>
  <conditionalFormatting sqref="C21">
    <cfRule type="duplicateValues" dxfId="2" priority="2"/>
  </conditionalFormatting>
  <conditionalFormatting sqref="C319:C320">
    <cfRule type="duplicateValues" dxfId="1" priority="5"/>
  </conditionalFormatting>
  <pageMargins left="0.7" right="0.7" top="0.75" bottom="0.75" header="0.3" footer="0.3"/>
  <pageSetup paperSize="9" scale="19" fitToHeight="0" orientation="landscape" r:id="rId1"/>
  <rowBreaks count="9" manualBreakCount="9">
    <brk id="167" max="25" man="1"/>
    <brk id="215" max="25" man="1"/>
    <brk id="262" max="25" man="1"/>
    <brk id="324" max="25" man="1"/>
    <brk id="385" max="25" man="1"/>
    <brk id="428" max="25" man="1"/>
    <brk id="467" max="25" man="1"/>
    <brk id="513" max="25" man="1"/>
    <brk id="522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4083-70AB-41BC-8795-8FD7E52F049B}">
  <sheetPr>
    <pageSetUpPr fitToPage="1"/>
  </sheetPr>
  <dimension ref="A5:Z518"/>
  <sheetViews>
    <sheetView tabSelected="1" view="pageBreakPreview" zoomScale="33" zoomScaleNormal="28" zoomScaleSheetLayoutView="33" workbookViewId="0">
      <pane xSplit="16" ySplit="15" topLeftCell="S412" activePane="bottomRight" state="frozen"/>
      <selection pane="topRight" activeCell="Q1" sqref="Q1"/>
      <selection pane="bottomLeft" activeCell="A16" sqref="A16"/>
      <selection pane="bottomRight" activeCell="C526" sqref="C526"/>
    </sheetView>
  </sheetViews>
  <sheetFormatPr defaultRowHeight="20.25" outlineLevelRow="2" x14ac:dyDescent="0.3"/>
  <cols>
    <col min="1" max="1" width="15.42578125" style="63" customWidth="1"/>
    <col min="2" max="2" width="22" style="58" customWidth="1"/>
    <col min="3" max="3" width="161.7109375" style="58" customWidth="1"/>
    <col min="4" max="4" width="25.5703125" style="58" customWidth="1"/>
    <col min="5" max="5" width="18.5703125" style="58" customWidth="1"/>
    <col min="6" max="6" width="19.42578125" style="58" customWidth="1"/>
    <col min="7" max="7" width="22.85546875" style="58" customWidth="1"/>
    <col min="8" max="8" width="17.7109375" style="58" customWidth="1"/>
    <col min="9" max="9" width="20.7109375" style="58" customWidth="1"/>
    <col min="10" max="10" width="27.42578125" style="64" customWidth="1"/>
    <col min="11" max="11" width="15" style="58" customWidth="1"/>
    <col min="12" max="12" width="16.140625" style="64" customWidth="1"/>
    <col min="13" max="13" width="22.140625" style="65" customWidth="1"/>
    <col min="14" max="14" width="26.5703125" style="64" customWidth="1"/>
    <col min="15" max="15" width="19.85546875" style="64" customWidth="1"/>
    <col min="16" max="16" width="19.5703125" style="64" customWidth="1"/>
    <col min="17" max="17" width="18.140625" style="64" customWidth="1"/>
    <col min="18" max="18" width="21.7109375" style="64" customWidth="1"/>
    <col min="19" max="19" width="18.85546875" style="64" customWidth="1"/>
    <col min="20" max="20" width="20.5703125" style="127" customWidth="1"/>
    <col min="21" max="21" width="17.5703125" style="64" customWidth="1"/>
    <col min="22" max="22" width="17.7109375" style="64" customWidth="1"/>
    <col min="23" max="23" width="19" style="64" customWidth="1"/>
    <col min="24" max="24" width="21.7109375" style="64" customWidth="1"/>
    <col min="25" max="25" width="32.5703125" style="58" customWidth="1"/>
    <col min="26" max="26" width="30.5703125" style="58" customWidth="1"/>
    <col min="27" max="254" width="9.140625" style="58"/>
    <col min="255" max="255" width="1.140625" style="58" customWidth="1"/>
    <col min="256" max="256" width="9.28515625" style="58" bestFit="1" customWidth="1"/>
    <col min="257" max="257" width="14.85546875" style="58" customWidth="1"/>
    <col min="258" max="258" width="16.85546875" style="58" customWidth="1"/>
    <col min="259" max="259" width="10" style="58" customWidth="1"/>
    <col min="260" max="261" width="9.28515625" style="58" bestFit="1" customWidth="1"/>
    <col min="262" max="262" width="14.85546875" style="58" customWidth="1"/>
    <col min="263" max="263" width="11" style="58" customWidth="1"/>
    <col min="264" max="264" width="13.7109375" style="58" customWidth="1"/>
    <col min="265" max="265" width="14.28515625" style="58" customWidth="1"/>
    <col min="266" max="266" width="12.85546875" style="58" customWidth="1"/>
    <col min="267" max="267" width="13.5703125" style="58" customWidth="1"/>
    <col min="268" max="268" width="15.140625" style="58" customWidth="1"/>
    <col min="269" max="269" width="12.42578125" style="58" customWidth="1"/>
    <col min="270" max="270" width="12.5703125" style="58" customWidth="1"/>
    <col min="271" max="271" width="9.28515625" style="58" bestFit="1" customWidth="1"/>
    <col min="272" max="272" width="9.7109375" style="58" customWidth="1"/>
    <col min="273" max="273" width="8.5703125" style="58" customWidth="1"/>
    <col min="274" max="274" width="8.42578125" style="58" customWidth="1"/>
    <col min="275" max="275" width="10" style="58" customWidth="1"/>
    <col min="276" max="276" width="10.140625" style="58" customWidth="1"/>
    <col min="277" max="278" width="9.28515625" style="58" bestFit="1" customWidth="1"/>
    <col min="279" max="279" width="15.5703125" style="58" customWidth="1"/>
    <col min="280" max="280" width="15.28515625" style="58" customWidth="1"/>
    <col min="281" max="281" width="13.42578125" style="58" customWidth="1"/>
    <col min="282" max="282" width="10.85546875" style="58" customWidth="1"/>
    <col min="283" max="510" width="9.140625" style="58"/>
    <col min="511" max="511" width="1.140625" style="58" customWidth="1"/>
    <col min="512" max="512" width="9.28515625" style="58" bestFit="1" customWidth="1"/>
    <col min="513" max="513" width="14.85546875" style="58" customWidth="1"/>
    <col min="514" max="514" width="16.85546875" style="58" customWidth="1"/>
    <col min="515" max="515" width="10" style="58" customWidth="1"/>
    <col min="516" max="517" width="9.28515625" style="58" bestFit="1" customWidth="1"/>
    <col min="518" max="518" width="14.85546875" style="58" customWidth="1"/>
    <col min="519" max="519" width="11" style="58" customWidth="1"/>
    <col min="520" max="520" width="13.7109375" style="58" customWidth="1"/>
    <col min="521" max="521" width="14.28515625" style="58" customWidth="1"/>
    <col min="522" max="522" width="12.85546875" style="58" customWidth="1"/>
    <col min="523" max="523" width="13.5703125" style="58" customWidth="1"/>
    <col min="524" max="524" width="15.140625" style="58" customWidth="1"/>
    <col min="525" max="525" width="12.42578125" style="58" customWidth="1"/>
    <col min="526" max="526" width="12.5703125" style="58" customWidth="1"/>
    <col min="527" max="527" width="9.28515625" style="58" bestFit="1" customWidth="1"/>
    <col min="528" max="528" width="9.7109375" style="58" customWidth="1"/>
    <col min="529" max="529" width="8.5703125" style="58" customWidth="1"/>
    <col min="530" max="530" width="8.42578125" style="58" customWidth="1"/>
    <col min="531" max="531" width="10" style="58" customWidth="1"/>
    <col min="532" max="532" width="10.140625" style="58" customWidth="1"/>
    <col min="533" max="534" width="9.28515625" style="58" bestFit="1" customWidth="1"/>
    <col min="535" max="535" width="15.5703125" style="58" customWidth="1"/>
    <col min="536" max="536" width="15.28515625" style="58" customWidth="1"/>
    <col min="537" max="537" width="13.42578125" style="58" customWidth="1"/>
    <col min="538" max="538" width="10.85546875" style="58" customWidth="1"/>
    <col min="539" max="766" width="9.140625" style="58"/>
    <col min="767" max="767" width="1.140625" style="58" customWidth="1"/>
    <col min="768" max="768" width="9.28515625" style="58" bestFit="1" customWidth="1"/>
    <col min="769" max="769" width="14.85546875" style="58" customWidth="1"/>
    <col min="770" max="770" width="16.85546875" style="58" customWidth="1"/>
    <col min="771" max="771" width="10" style="58" customWidth="1"/>
    <col min="772" max="773" width="9.28515625" style="58" bestFit="1" customWidth="1"/>
    <col min="774" max="774" width="14.85546875" style="58" customWidth="1"/>
    <col min="775" max="775" width="11" style="58" customWidth="1"/>
    <col min="776" max="776" width="13.7109375" style="58" customWidth="1"/>
    <col min="777" max="777" width="14.28515625" style="58" customWidth="1"/>
    <col min="778" max="778" width="12.85546875" style="58" customWidth="1"/>
    <col min="779" max="779" width="13.5703125" style="58" customWidth="1"/>
    <col min="780" max="780" width="15.140625" style="58" customWidth="1"/>
    <col min="781" max="781" width="12.42578125" style="58" customWidth="1"/>
    <col min="782" max="782" width="12.5703125" style="58" customWidth="1"/>
    <col min="783" max="783" width="9.28515625" style="58" bestFit="1" customWidth="1"/>
    <col min="784" max="784" width="9.7109375" style="58" customWidth="1"/>
    <col min="785" max="785" width="8.5703125" style="58" customWidth="1"/>
    <col min="786" max="786" width="8.42578125" style="58" customWidth="1"/>
    <col min="787" max="787" width="10" style="58" customWidth="1"/>
    <col min="788" max="788" width="10.140625" style="58" customWidth="1"/>
    <col min="789" max="790" width="9.28515625" style="58" bestFit="1" customWidth="1"/>
    <col min="791" max="791" width="15.5703125" style="58" customWidth="1"/>
    <col min="792" max="792" width="15.28515625" style="58" customWidth="1"/>
    <col min="793" max="793" width="13.42578125" style="58" customWidth="1"/>
    <col min="794" max="794" width="10.85546875" style="58" customWidth="1"/>
    <col min="795" max="1022" width="9.140625" style="58"/>
    <col min="1023" max="1023" width="1.140625" style="58" customWidth="1"/>
    <col min="1024" max="1024" width="9.28515625" style="58" bestFit="1" customWidth="1"/>
    <col min="1025" max="1025" width="14.85546875" style="58" customWidth="1"/>
    <col min="1026" max="1026" width="16.85546875" style="58" customWidth="1"/>
    <col min="1027" max="1027" width="10" style="58" customWidth="1"/>
    <col min="1028" max="1029" width="9.28515625" style="58" bestFit="1" customWidth="1"/>
    <col min="1030" max="1030" width="14.85546875" style="58" customWidth="1"/>
    <col min="1031" max="1031" width="11" style="58" customWidth="1"/>
    <col min="1032" max="1032" width="13.7109375" style="58" customWidth="1"/>
    <col min="1033" max="1033" width="14.28515625" style="58" customWidth="1"/>
    <col min="1034" max="1034" width="12.85546875" style="58" customWidth="1"/>
    <col min="1035" max="1035" width="13.5703125" style="58" customWidth="1"/>
    <col min="1036" max="1036" width="15.140625" style="58" customWidth="1"/>
    <col min="1037" max="1037" width="12.42578125" style="58" customWidth="1"/>
    <col min="1038" max="1038" width="12.5703125" style="58" customWidth="1"/>
    <col min="1039" max="1039" width="9.28515625" style="58" bestFit="1" customWidth="1"/>
    <col min="1040" max="1040" width="9.7109375" style="58" customWidth="1"/>
    <col min="1041" max="1041" width="8.5703125" style="58" customWidth="1"/>
    <col min="1042" max="1042" width="8.42578125" style="58" customWidth="1"/>
    <col min="1043" max="1043" width="10" style="58" customWidth="1"/>
    <col min="1044" max="1044" width="10.140625" style="58" customWidth="1"/>
    <col min="1045" max="1046" width="9.28515625" style="58" bestFit="1" customWidth="1"/>
    <col min="1047" max="1047" width="15.5703125" style="58" customWidth="1"/>
    <col min="1048" max="1048" width="15.28515625" style="58" customWidth="1"/>
    <col min="1049" max="1049" width="13.42578125" style="58" customWidth="1"/>
    <col min="1050" max="1050" width="10.85546875" style="58" customWidth="1"/>
    <col min="1051" max="1278" width="9.140625" style="58"/>
    <col min="1279" max="1279" width="1.140625" style="58" customWidth="1"/>
    <col min="1280" max="1280" width="9.28515625" style="58" bestFit="1" customWidth="1"/>
    <col min="1281" max="1281" width="14.85546875" style="58" customWidth="1"/>
    <col min="1282" max="1282" width="16.85546875" style="58" customWidth="1"/>
    <col min="1283" max="1283" width="10" style="58" customWidth="1"/>
    <col min="1284" max="1285" width="9.28515625" style="58" bestFit="1" customWidth="1"/>
    <col min="1286" max="1286" width="14.85546875" style="58" customWidth="1"/>
    <col min="1287" max="1287" width="11" style="58" customWidth="1"/>
    <col min="1288" max="1288" width="13.7109375" style="58" customWidth="1"/>
    <col min="1289" max="1289" width="14.28515625" style="58" customWidth="1"/>
    <col min="1290" max="1290" width="12.85546875" style="58" customWidth="1"/>
    <col min="1291" max="1291" width="13.5703125" style="58" customWidth="1"/>
    <col min="1292" max="1292" width="15.140625" style="58" customWidth="1"/>
    <col min="1293" max="1293" width="12.42578125" style="58" customWidth="1"/>
    <col min="1294" max="1294" width="12.5703125" style="58" customWidth="1"/>
    <col min="1295" max="1295" width="9.28515625" style="58" bestFit="1" customWidth="1"/>
    <col min="1296" max="1296" width="9.7109375" style="58" customWidth="1"/>
    <col min="1297" max="1297" width="8.5703125" style="58" customWidth="1"/>
    <col min="1298" max="1298" width="8.42578125" style="58" customWidth="1"/>
    <col min="1299" max="1299" width="10" style="58" customWidth="1"/>
    <col min="1300" max="1300" width="10.140625" style="58" customWidth="1"/>
    <col min="1301" max="1302" width="9.28515625" style="58" bestFit="1" customWidth="1"/>
    <col min="1303" max="1303" width="15.5703125" style="58" customWidth="1"/>
    <col min="1304" max="1304" width="15.28515625" style="58" customWidth="1"/>
    <col min="1305" max="1305" width="13.42578125" style="58" customWidth="1"/>
    <col min="1306" max="1306" width="10.85546875" style="58" customWidth="1"/>
    <col min="1307" max="1534" width="9.140625" style="58"/>
    <col min="1535" max="1535" width="1.140625" style="58" customWidth="1"/>
    <col min="1536" max="1536" width="9.28515625" style="58" bestFit="1" customWidth="1"/>
    <col min="1537" max="1537" width="14.85546875" style="58" customWidth="1"/>
    <col min="1538" max="1538" width="16.85546875" style="58" customWidth="1"/>
    <col min="1539" max="1539" width="10" style="58" customWidth="1"/>
    <col min="1540" max="1541" width="9.28515625" style="58" bestFit="1" customWidth="1"/>
    <col min="1542" max="1542" width="14.85546875" style="58" customWidth="1"/>
    <col min="1543" max="1543" width="11" style="58" customWidth="1"/>
    <col min="1544" max="1544" width="13.7109375" style="58" customWidth="1"/>
    <col min="1545" max="1545" width="14.28515625" style="58" customWidth="1"/>
    <col min="1546" max="1546" width="12.85546875" style="58" customWidth="1"/>
    <col min="1547" max="1547" width="13.5703125" style="58" customWidth="1"/>
    <col min="1548" max="1548" width="15.140625" style="58" customWidth="1"/>
    <col min="1549" max="1549" width="12.42578125" style="58" customWidth="1"/>
    <col min="1550" max="1550" width="12.5703125" style="58" customWidth="1"/>
    <col min="1551" max="1551" width="9.28515625" style="58" bestFit="1" customWidth="1"/>
    <col min="1552" max="1552" width="9.7109375" style="58" customWidth="1"/>
    <col min="1553" max="1553" width="8.5703125" style="58" customWidth="1"/>
    <col min="1554" max="1554" width="8.42578125" style="58" customWidth="1"/>
    <col min="1555" max="1555" width="10" style="58" customWidth="1"/>
    <col min="1556" max="1556" width="10.140625" style="58" customWidth="1"/>
    <col min="1557" max="1558" width="9.28515625" style="58" bestFit="1" customWidth="1"/>
    <col min="1559" max="1559" width="15.5703125" style="58" customWidth="1"/>
    <col min="1560" max="1560" width="15.28515625" style="58" customWidth="1"/>
    <col min="1561" max="1561" width="13.42578125" style="58" customWidth="1"/>
    <col min="1562" max="1562" width="10.85546875" style="58" customWidth="1"/>
    <col min="1563" max="1790" width="9.140625" style="58"/>
    <col min="1791" max="1791" width="1.140625" style="58" customWidth="1"/>
    <col min="1792" max="1792" width="9.28515625" style="58" bestFit="1" customWidth="1"/>
    <col min="1793" max="1793" width="14.85546875" style="58" customWidth="1"/>
    <col min="1794" max="1794" width="16.85546875" style="58" customWidth="1"/>
    <col min="1795" max="1795" width="10" style="58" customWidth="1"/>
    <col min="1796" max="1797" width="9.28515625" style="58" bestFit="1" customWidth="1"/>
    <col min="1798" max="1798" width="14.85546875" style="58" customWidth="1"/>
    <col min="1799" max="1799" width="11" style="58" customWidth="1"/>
    <col min="1800" max="1800" width="13.7109375" style="58" customWidth="1"/>
    <col min="1801" max="1801" width="14.28515625" style="58" customWidth="1"/>
    <col min="1802" max="1802" width="12.85546875" style="58" customWidth="1"/>
    <col min="1803" max="1803" width="13.5703125" style="58" customWidth="1"/>
    <col min="1804" max="1804" width="15.140625" style="58" customWidth="1"/>
    <col min="1805" max="1805" width="12.42578125" style="58" customWidth="1"/>
    <col min="1806" max="1806" width="12.5703125" style="58" customWidth="1"/>
    <col min="1807" max="1807" width="9.28515625" style="58" bestFit="1" customWidth="1"/>
    <col min="1808" max="1808" width="9.7109375" style="58" customWidth="1"/>
    <col min="1809" max="1809" width="8.5703125" style="58" customWidth="1"/>
    <col min="1810" max="1810" width="8.42578125" style="58" customWidth="1"/>
    <col min="1811" max="1811" width="10" style="58" customWidth="1"/>
    <col min="1812" max="1812" width="10.140625" style="58" customWidth="1"/>
    <col min="1813" max="1814" width="9.28515625" style="58" bestFit="1" customWidth="1"/>
    <col min="1815" max="1815" width="15.5703125" style="58" customWidth="1"/>
    <col min="1816" max="1816" width="15.28515625" style="58" customWidth="1"/>
    <col min="1817" max="1817" width="13.42578125" style="58" customWidth="1"/>
    <col min="1818" max="1818" width="10.85546875" style="58" customWidth="1"/>
    <col min="1819" max="2046" width="9.140625" style="58"/>
    <col min="2047" max="2047" width="1.140625" style="58" customWidth="1"/>
    <col min="2048" max="2048" width="9.28515625" style="58" bestFit="1" customWidth="1"/>
    <col min="2049" max="2049" width="14.85546875" style="58" customWidth="1"/>
    <col min="2050" max="2050" width="16.85546875" style="58" customWidth="1"/>
    <col min="2051" max="2051" width="10" style="58" customWidth="1"/>
    <col min="2052" max="2053" width="9.28515625" style="58" bestFit="1" customWidth="1"/>
    <col min="2054" max="2054" width="14.85546875" style="58" customWidth="1"/>
    <col min="2055" max="2055" width="11" style="58" customWidth="1"/>
    <col min="2056" max="2056" width="13.7109375" style="58" customWidth="1"/>
    <col min="2057" max="2057" width="14.28515625" style="58" customWidth="1"/>
    <col min="2058" max="2058" width="12.85546875" style="58" customWidth="1"/>
    <col min="2059" max="2059" width="13.5703125" style="58" customWidth="1"/>
    <col min="2060" max="2060" width="15.140625" style="58" customWidth="1"/>
    <col min="2061" max="2061" width="12.42578125" style="58" customWidth="1"/>
    <col min="2062" max="2062" width="12.5703125" style="58" customWidth="1"/>
    <col min="2063" max="2063" width="9.28515625" style="58" bestFit="1" customWidth="1"/>
    <col min="2064" max="2064" width="9.7109375" style="58" customWidth="1"/>
    <col min="2065" max="2065" width="8.5703125" style="58" customWidth="1"/>
    <col min="2066" max="2066" width="8.42578125" style="58" customWidth="1"/>
    <col min="2067" max="2067" width="10" style="58" customWidth="1"/>
    <col min="2068" max="2068" width="10.140625" style="58" customWidth="1"/>
    <col min="2069" max="2070" width="9.28515625" style="58" bestFit="1" customWidth="1"/>
    <col min="2071" max="2071" width="15.5703125" style="58" customWidth="1"/>
    <col min="2072" max="2072" width="15.28515625" style="58" customWidth="1"/>
    <col min="2073" max="2073" width="13.42578125" style="58" customWidth="1"/>
    <col min="2074" max="2074" width="10.85546875" style="58" customWidth="1"/>
    <col min="2075" max="2302" width="9.140625" style="58"/>
    <col min="2303" max="2303" width="1.140625" style="58" customWidth="1"/>
    <col min="2304" max="2304" width="9.28515625" style="58" bestFit="1" customWidth="1"/>
    <col min="2305" max="2305" width="14.85546875" style="58" customWidth="1"/>
    <col min="2306" max="2306" width="16.85546875" style="58" customWidth="1"/>
    <col min="2307" max="2307" width="10" style="58" customWidth="1"/>
    <col min="2308" max="2309" width="9.28515625" style="58" bestFit="1" customWidth="1"/>
    <col min="2310" max="2310" width="14.85546875" style="58" customWidth="1"/>
    <col min="2311" max="2311" width="11" style="58" customWidth="1"/>
    <col min="2312" max="2312" width="13.7109375" style="58" customWidth="1"/>
    <col min="2313" max="2313" width="14.28515625" style="58" customWidth="1"/>
    <col min="2314" max="2314" width="12.85546875" style="58" customWidth="1"/>
    <col min="2315" max="2315" width="13.5703125" style="58" customWidth="1"/>
    <col min="2316" max="2316" width="15.140625" style="58" customWidth="1"/>
    <col min="2317" max="2317" width="12.42578125" style="58" customWidth="1"/>
    <col min="2318" max="2318" width="12.5703125" style="58" customWidth="1"/>
    <col min="2319" max="2319" width="9.28515625" style="58" bestFit="1" customWidth="1"/>
    <col min="2320" max="2320" width="9.7109375" style="58" customWidth="1"/>
    <col min="2321" max="2321" width="8.5703125" style="58" customWidth="1"/>
    <col min="2322" max="2322" width="8.42578125" style="58" customWidth="1"/>
    <col min="2323" max="2323" width="10" style="58" customWidth="1"/>
    <col min="2324" max="2324" width="10.140625" style="58" customWidth="1"/>
    <col min="2325" max="2326" width="9.28515625" style="58" bestFit="1" customWidth="1"/>
    <col min="2327" max="2327" width="15.5703125" style="58" customWidth="1"/>
    <col min="2328" max="2328" width="15.28515625" style="58" customWidth="1"/>
    <col min="2329" max="2329" width="13.42578125" style="58" customWidth="1"/>
    <col min="2330" max="2330" width="10.85546875" style="58" customWidth="1"/>
    <col min="2331" max="2558" width="9.140625" style="58"/>
    <col min="2559" max="2559" width="1.140625" style="58" customWidth="1"/>
    <col min="2560" max="2560" width="9.28515625" style="58" bestFit="1" customWidth="1"/>
    <col min="2561" max="2561" width="14.85546875" style="58" customWidth="1"/>
    <col min="2562" max="2562" width="16.85546875" style="58" customWidth="1"/>
    <col min="2563" max="2563" width="10" style="58" customWidth="1"/>
    <col min="2564" max="2565" width="9.28515625" style="58" bestFit="1" customWidth="1"/>
    <col min="2566" max="2566" width="14.85546875" style="58" customWidth="1"/>
    <col min="2567" max="2567" width="11" style="58" customWidth="1"/>
    <col min="2568" max="2568" width="13.7109375" style="58" customWidth="1"/>
    <col min="2569" max="2569" width="14.28515625" style="58" customWidth="1"/>
    <col min="2570" max="2570" width="12.85546875" style="58" customWidth="1"/>
    <col min="2571" max="2571" width="13.5703125" style="58" customWidth="1"/>
    <col min="2572" max="2572" width="15.140625" style="58" customWidth="1"/>
    <col min="2573" max="2573" width="12.42578125" style="58" customWidth="1"/>
    <col min="2574" max="2574" width="12.5703125" style="58" customWidth="1"/>
    <col min="2575" max="2575" width="9.28515625" style="58" bestFit="1" customWidth="1"/>
    <col min="2576" max="2576" width="9.7109375" style="58" customWidth="1"/>
    <col min="2577" max="2577" width="8.5703125" style="58" customWidth="1"/>
    <col min="2578" max="2578" width="8.42578125" style="58" customWidth="1"/>
    <col min="2579" max="2579" width="10" style="58" customWidth="1"/>
    <col min="2580" max="2580" width="10.140625" style="58" customWidth="1"/>
    <col min="2581" max="2582" width="9.28515625" style="58" bestFit="1" customWidth="1"/>
    <col min="2583" max="2583" width="15.5703125" style="58" customWidth="1"/>
    <col min="2584" max="2584" width="15.28515625" style="58" customWidth="1"/>
    <col min="2585" max="2585" width="13.42578125" style="58" customWidth="1"/>
    <col min="2586" max="2586" width="10.85546875" style="58" customWidth="1"/>
    <col min="2587" max="2814" width="9.140625" style="58"/>
    <col min="2815" max="2815" width="1.140625" style="58" customWidth="1"/>
    <col min="2816" max="2816" width="9.28515625" style="58" bestFit="1" customWidth="1"/>
    <col min="2817" max="2817" width="14.85546875" style="58" customWidth="1"/>
    <col min="2818" max="2818" width="16.85546875" style="58" customWidth="1"/>
    <col min="2819" max="2819" width="10" style="58" customWidth="1"/>
    <col min="2820" max="2821" width="9.28515625" style="58" bestFit="1" customWidth="1"/>
    <col min="2822" max="2822" width="14.85546875" style="58" customWidth="1"/>
    <col min="2823" max="2823" width="11" style="58" customWidth="1"/>
    <col min="2824" max="2824" width="13.7109375" style="58" customWidth="1"/>
    <col min="2825" max="2825" width="14.28515625" style="58" customWidth="1"/>
    <col min="2826" max="2826" width="12.85546875" style="58" customWidth="1"/>
    <col min="2827" max="2827" width="13.5703125" style="58" customWidth="1"/>
    <col min="2828" max="2828" width="15.140625" style="58" customWidth="1"/>
    <col min="2829" max="2829" width="12.42578125" style="58" customWidth="1"/>
    <col min="2830" max="2830" width="12.5703125" style="58" customWidth="1"/>
    <col min="2831" max="2831" width="9.28515625" style="58" bestFit="1" customWidth="1"/>
    <col min="2832" max="2832" width="9.7109375" style="58" customWidth="1"/>
    <col min="2833" max="2833" width="8.5703125" style="58" customWidth="1"/>
    <col min="2834" max="2834" width="8.42578125" style="58" customWidth="1"/>
    <col min="2835" max="2835" width="10" style="58" customWidth="1"/>
    <col min="2836" max="2836" width="10.140625" style="58" customWidth="1"/>
    <col min="2837" max="2838" width="9.28515625" style="58" bestFit="1" customWidth="1"/>
    <col min="2839" max="2839" width="15.5703125" style="58" customWidth="1"/>
    <col min="2840" max="2840" width="15.28515625" style="58" customWidth="1"/>
    <col min="2841" max="2841" width="13.42578125" style="58" customWidth="1"/>
    <col min="2842" max="2842" width="10.85546875" style="58" customWidth="1"/>
    <col min="2843" max="3070" width="9.140625" style="58"/>
    <col min="3071" max="3071" width="1.140625" style="58" customWidth="1"/>
    <col min="3072" max="3072" width="9.28515625" style="58" bestFit="1" customWidth="1"/>
    <col min="3073" max="3073" width="14.85546875" style="58" customWidth="1"/>
    <col min="3074" max="3074" width="16.85546875" style="58" customWidth="1"/>
    <col min="3075" max="3075" width="10" style="58" customWidth="1"/>
    <col min="3076" max="3077" width="9.28515625" style="58" bestFit="1" customWidth="1"/>
    <col min="3078" max="3078" width="14.85546875" style="58" customWidth="1"/>
    <col min="3079" max="3079" width="11" style="58" customWidth="1"/>
    <col min="3080" max="3080" width="13.7109375" style="58" customWidth="1"/>
    <col min="3081" max="3081" width="14.28515625" style="58" customWidth="1"/>
    <col min="3082" max="3082" width="12.85546875" style="58" customWidth="1"/>
    <col min="3083" max="3083" width="13.5703125" style="58" customWidth="1"/>
    <col min="3084" max="3084" width="15.140625" style="58" customWidth="1"/>
    <col min="3085" max="3085" width="12.42578125" style="58" customWidth="1"/>
    <col min="3086" max="3086" width="12.5703125" style="58" customWidth="1"/>
    <col min="3087" max="3087" width="9.28515625" style="58" bestFit="1" customWidth="1"/>
    <col min="3088" max="3088" width="9.7109375" style="58" customWidth="1"/>
    <col min="3089" max="3089" width="8.5703125" style="58" customWidth="1"/>
    <col min="3090" max="3090" width="8.42578125" style="58" customWidth="1"/>
    <col min="3091" max="3091" width="10" style="58" customWidth="1"/>
    <col min="3092" max="3092" width="10.140625" style="58" customWidth="1"/>
    <col min="3093" max="3094" width="9.28515625" style="58" bestFit="1" customWidth="1"/>
    <col min="3095" max="3095" width="15.5703125" style="58" customWidth="1"/>
    <col min="3096" max="3096" width="15.28515625" style="58" customWidth="1"/>
    <col min="3097" max="3097" width="13.42578125" style="58" customWidth="1"/>
    <col min="3098" max="3098" width="10.85546875" style="58" customWidth="1"/>
    <col min="3099" max="3326" width="9.140625" style="58"/>
    <col min="3327" max="3327" width="1.140625" style="58" customWidth="1"/>
    <col min="3328" max="3328" width="9.28515625" style="58" bestFit="1" customWidth="1"/>
    <col min="3329" max="3329" width="14.85546875" style="58" customWidth="1"/>
    <col min="3330" max="3330" width="16.85546875" style="58" customWidth="1"/>
    <col min="3331" max="3331" width="10" style="58" customWidth="1"/>
    <col min="3332" max="3333" width="9.28515625" style="58" bestFit="1" customWidth="1"/>
    <col min="3334" max="3334" width="14.85546875" style="58" customWidth="1"/>
    <col min="3335" max="3335" width="11" style="58" customWidth="1"/>
    <col min="3336" max="3336" width="13.7109375" style="58" customWidth="1"/>
    <col min="3337" max="3337" width="14.28515625" style="58" customWidth="1"/>
    <col min="3338" max="3338" width="12.85546875" style="58" customWidth="1"/>
    <col min="3339" max="3339" width="13.5703125" style="58" customWidth="1"/>
    <col min="3340" max="3340" width="15.140625" style="58" customWidth="1"/>
    <col min="3341" max="3341" width="12.42578125" style="58" customWidth="1"/>
    <col min="3342" max="3342" width="12.5703125" style="58" customWidth="1"/>
    <col min="3343" max="3343" width="9.28515625" style="58" bestFit="1" customWidth="1"/>
    <col min="3344" max="3344" width="9.7109375" style="58" customWidth="1"/>
    <col min="3345" max="3345" width="8.5703125" style="58" customWidth="1"/>
    <col min="3346" max="3346" width="8.42578125" style="58" customWidth="1"/>
    <col min="3347" max="3347" width="10" style="58" customWidth="1"/>
    <col min="3348" max="3348" width="10.140625" style="58" customWidth="1"/>
    <col min="3349" max="3350" width="9.28515625" style="58" bestFit="1" customWidth="1"/>
    <col min="3351" max="3351" width="15.5703125" style="58" customWidth="1"/>
    <col min="3352" max="3352" width="15.28515625" style="58" customWidth="1"/>
    <col min="3353" max="3353" width="13.42578125" style="58" customWidth="1"/>
    <col min="3354" max="3354" width="10.85546875" style="58" customWidth="1"/>
    <col min="3355" max="3582" width="9.140625" style="58"/>
    <col min="3583" max="3583" width="1.140625" style="58" customWidth="1"/>
    <col min="3584" max="3584" width="9.28515625" style="58" bestFit="1" customWidth="1"/>
    <col min="3585" max="3585" width="14.85546875" style="58" customWidth="1"/>
    <col min="3586" max="3586" width="16.85546875" style="58" customWidth="1"/>
    <col min="3587" max="3587" width="10" style="58" customWidth="1"/>
    <col min="3588" max="3589" width="9.28515625" style="58" bestFit="1" customWidth="1"/>
    <col min="3590" max="3590" width="14.85546875" style="58" customWidth="1"/>
    <col min="3591" max="3591" width="11" style="58" customWidth="1"/>
    <col min="3592" max="3592" width="13.7109375" style="58" customWidth="1"/>
    <col min="3593" max="3593" width="14.28515625" style="58" customWidth="1"/>
    <col min="3594" max="3594" width="12.85546875" style="58" customWidth="1"/>
    <col min="3595" max="3595" width="13.5703125" style="58" customWidth="1"/>
    <col min="3596" max="3596" width="15.140625" style="58" customWidth="1"/>
    <col min="3597" max="3597" width="12.42578125" style="58" customWidth="1"/>
    <col min="3598" max="3598" width="12.5703125" style="58" customWidth="1"/>
    <col min="3599" max="3599" width="9.28515625" style="58" bestFit="1" customWidth="1"/>
    <col min="3600" max="3600" width="9.7109375" style="58" customWidth="1"/>
    <col min="3601" max="3601" width="8.5703125" style="58" customWidth="1"/>
    <col min="3602" max="3602" width="8.42578125" style="58" customWidth="1"/>
    <col min="3603" max="3603" width="10" style="58" customWidth="1"/>
    <col min="3604" max="3604" width="10.140625" style="58" customWidth="1"/>
    <col min="3605" max="3606" width="9.28515625" style="58" bestFit="1" customWidth="1"/>
    <col min="3607" max="3607" width="15.5703125" style="58" customWidth="1"/>
    <col min="3608" max="3608" width="15.28515625" style="58" customWidth="1"/>
    <col min="3609" max="3609" width="13.42578125" style="58" customWidth="1"/>
    <col min="3610" max="3610" width="10.85546875" style="58" customWidth="1"/>
    <col min="3611" max="3838" width="9.140625" style="58"/>
    <col min="3839" max="3839" width="1.140625" style="58" customWidth="1"/>
    <col min="3840" max="3840" width="9.28515625" style="58" bestFit="1" customWidth="1"/>
    <col min="3841" max="3841" width="14.85546875" style="58" customWidth="1"/>
    <col min="3842" max="3842" width="16.85546875" style="58" customWidth="1"/>
    <col min="3843" max="3843" width="10" style="58" customWidth="1"/>
    <col min="3844" max="3845" width="9.28515625" style="58" bestFit="1" customWidth="1"/>
    <col min="3846" max="3846" width="14.85546875" style="58" customWidth="1"/>
    <col min="3847" max="3847" width="11" style="58" customWidth="1"/>
    <col min="3848" max="3848" width="13.7109375" style="58" customWidth="1"/>
    <col min="3849" max="3849" width="14.28515625" style="58" customWidth="1"/>
    <col min="3850" max="3850" width="12.85546875" style="58" customWidth="1"/>
    <col min="3851" max="3851" width="13.5703125" style="58" customWidth="1"/>
    <col min="3852" max="3852" width="15.140625" style="58" customWidth="1"/>
    <col min="3853" max="3853" width="12.42578125" style="58" customWidth="1"/>
    <col min="3854" max="3854" width="12.5703125" style="58" customWidth="1"/>
    <col min="3855" max="3855" width="9.28515625" style="58" bestFit="1" customWidth="1"/>
    <col min="3856" max="3856" width="9.7109375" style="58" customWidth="1"/>
    <col min="3857" max="3857" width="8.5703125" style="58" customWidth="1"/>
    <col min="3858" max="3858" width="8.42578125" style="58" customWidth="1"/>
    <col min="3859" max="3859" width="10" style="58" customWidth="1"/>
    <col min="3860" max="3860" width="10.140625" style="58" customWidth="1"/>
    <col min="3861" max="3862" width="9.28515625" style="58" bestFit="1" customWidth="1"/>
    <col min="3863" max="3863" width="15.5703125" style="58" customWidth="1"/>
    <col min="3864" max="3864" width="15.28515625" style="58" customWidth="1"/>
    <col min="3865" max="3865" width="13.42578125" style="58" customWidth="1"/>
    <col min="3866" max="3866" width="10.85546875" style="58" customWidth="1"/>
    <col min="3867" max="4094" width="9.140625" style="58"/>
    <col min="4095" max="4095" width="1.140625" style="58" customWidth="1"/>
    <col min="4096" max="4096" width="9.28515625" style="58" bestFit="1" customWidth="1"/>
    <col min="4097" max="4097" width="14.85546875" style="58" customWidth="1"/>
    <col min="4098" max="4098" width="16.85546875" style="58" customWidth="1"/>
    <col min="4099" max="4099" width="10" style="58" customWidth="1"/>
    <col min="4100" max="4101" width="9.28515625" style="58" bestFit="1" customWidth="1"/>
    <col min="4102" max="4102" width="14.85546875" style="58" customWidth="1"/>
    <col min="4103" max="4103" width="11" style="58" customWidth="1"/>
    <col min="4104" max="4104" width="13.7109375" style="58" customWidth="1"/>
    <col min="4105" max="4105" width="14.28515625" style="58" customWidth="1"/>
    <col min="4106" max="4106" width="12.85546875" style="58" customWidth="1"/>
    <col min="4107" max="4107" width="13.5703125" style="58" customWidth="1"/>
    <col min="4108" max="4108" width="15.140625" style="58" customWidth="1"/>
    <col min="4109" max="4109" width="12.42578125" style="58" customWidth="1"/>
    <col min="4110" max="4110" width="12.5703125" style="58" customWidth="1"/>
    <col min="4111" max="4111" width="9.28515625" style="58" bestFit="1" customWidth="1"/>
    <col min="4112" max="4112" width="9.7109375" style="58" customWidth="1"/>
    <col min="4113" max="4113" width="8.5703125" style="58" customWidth="1"/>
    <col min="4114" max="4114" width="8.42578125" style="58" customWidth="1"/>
    <col min="4115" max="4115" width="10" style="58" customWidth="1"/>
    <col min="4116" max="4116" width="10.140625" style="58" customWidth="1"/>
    <col min="4117" max="4118" width="9.28515625" style="58" bestFit="1" customWidth="1"/>
    <col min="4119" max="4119" width="15.5703125" style="58" customWidth="1"/>
    <col min="4120" max="4120" width="15.28515625" style="58" customWidth="1"/>
    <col min="4121" max="4121" width="13.42578125" style="58" customWidth="1"/>
    <col min="4122" max="4122" width="10.85546875" style="58" customWidth="1"/>
    <col min="4123" max="4350" width="9.140625" style="58"/>
    <col min="4351" max="4351" width="1.140625" style="58" customWidth="1"/>
    <col min="4352" max="4352" width="9.28515625" style="58" bestFit="1" customWidth="1"/>
    <col min="4353" max="4353" width="14.85546875" style="58" customWidth="1"/>
    <col min="4354" max="4354" width="16.85546875" style="58" customWidth="1"/>
    <col min="4355" max="4355" width="10" style="58" customWidth="1"/>
    <col min="4356" max="4357" width="9.28515625" style="58" bestFit="1" customWidth="1"/>
    <col min="4358" max="4358" width="14.85546875" style="58" customWidth="1"/>
    <col min="4359" max="4359" width="11" style="58" customWidth="1"/>
    <col min="4360" max="4360" width="13.7109375" style="58" customWidth="1"/>
    <col min="4361" max="4361" width="14.28515625" style="58" customWidth="1"/>
    <col min="4362" max="4362" width="12.85546875" style="58" customWidth="1"/>
    <col min="4363" max="4363" width="13.5703125" style="58" customWidth="1"/>
    <col min="4364" max="4364" width="15.140625" style="58" customWidth="1"/>
    <col min="4365" max="4365" width="12.42578125" style="58" customWidth="1"/>
    <col min="4366" max="4366" width="12.5703125" style="58" customWidth="1"/>
    <col min="4367" max="4367" width="9.28515625" style="58" bestFit="1" customWidth="1"/>
    <col min="4368" max="4368" width="9.7109375" style="58" customWidth="1"/>
    <col min="4369" max="4369" width="8.5703125" style="58" customWidth="1"/>
    <col min="4370" max="4370" width="8.42578125" style="58" customWidth="1"/>
    <col min="4371" max="4371" width="10" style="58" customWidth="1"/>
    <col min="4372" max="4372" width="10.140625" style="58" customWidth="1"/>
    <col min="4373" max="4374" width="9.28515625" style="58" bestFit="1" customWidth="1"/>
    <col min="4375" max="4375" width="15.5703125" style="58" customWidth="1"/>
    <col min="4376" max="4376" width="15.28515625" style="58" customWidth="1"/>
    <col min="4377" max="4377" width="13.42578125" style="58" customWidth="1"/>
    <col min="4378" max="4378" width="10.85546875" style="58" customWidth="1"/>
    <col min="4379" max="4606" width="9.140625" style="58"/>
    <col min="4607" max="4607" width="1.140625" style="58" customWidth="1"/>
    <col min="4608" max="4608" width="9.28515625" style="58" bestFit="1" customWidth="1"/>
    <col min="4609" max="4609" width="14.85546875" style="58" customWidth="1"/>
    <col min="4610" max="4610" width="16.85546875" style="58" customWidth="1"/>
    <col min="4611" max="4611" width="10" style="58" customWidth="1"/>
    <col min="4612" max="4613" width="9.28515625" style="58" bestFit="1" customWidth="1"/>
    <col min="4614" max="4614" width="14.85546875" style="58" customWidth="1"/>
    <col min="4615" max="4615" width="11" style="58" customWidth="1"/>
    <col min="4616" max="4616" width="13.7109375" style="58" customWidth="1"/>
    <col min="4617" max="4617" width="14.28515625" style="58" customWidth="1"/>
    <col min="4618" max="4618" width="12.85546875" style="58" customWidth="1"/>
    <col min="4619" max="4619" width="13.5703125" style="58" customWidth="1"/>
    <col min="4620" max="4620" width="15.140625" style="58" customWidth="1"/>
    <col min="4621" max="4621" width="12.42578125" style="58" customWidth="1"/>
    <col min="4622" max="4622" width="12.5703125" style="58" customWidth="1"/>
    <col min="4623" max="4623" width="9.28515625" style="58" bestFit="1" customWidth="1"/>
    <col min="4624" max="4624" width="9.7109375" style="58" customWidth="1"/>
    <col min="4625" max="4625" width="8.5703125" style="58" customWidth="1"/>
    <col min="4626" max="4626" width="8.42578125" style="58" customWidth="1"/>
    <col min="4627" max="4627" width="10" style="58" customWidth="1"/>
    <col min="4628" max="4628" width="10.140625" style="58" customWidth="1"/>
    <col min="4629" max="4630" width="9.28515625" style="58" bestFit="1" customWidth="1"/>
    <col min="4631" max="4631" width="15.5703125" style="58" customWidth="1"/>
    <col min="4632" max="4632" width="15.28515625" style="58" customWidth="1"/>
    <col min="4633" max="4633" width="13.42578125" style="58" customWidth="1"/>
    <col min="4634" max="4634" width="10.85546875" style="58" customWidth="1"/>
    <col min="4635" max="4862" width="9.140625" style="58"/>
    <col min="4863" max="4863" width="1.140625" style="58" customWidth="1"/>
    <col min="4864" max="4864" width="9.28515625" style="58" bestFit="1" customWidth="1"/>
    <col min="4865" max="4865" width="14.85546875" style="58" customWidth="1"/>
    <col min="4866" max="4866" width="16.85546875" style="58" customWidth="1"/>
    <col min="4867" max="4867" width="10" style="58" customWidth="1"/>
    <col min="4868" max="4869" width="9.28515625" style="58" bestFit="1" customWidth="1"/>
    <col min="4870" max="4870" width="14.85546875" style="58" customWidth="1"/>
    <col min="4871" max="4871" width="11" style="58" customWidth="1"/>
    <col min="4872" max="4872" width="13.7109375" style="58" customWidth="1"/>
    <col min="4873" max="4873" width="14.28515625" style="58" customWidth="1"/>
    <col min="4874" max="4874" width="12.85546875" style="58" customWidth="1"/>
    <col min="4875" max="4875" width="13.5703125" style="58" customWidth="1"/>
    <col min="4876" max="4876" width="15.140625" style="58" customWidth="1"/>
    <col min="4877" max="4877" width="12.42578125" style="58" customWidth="1"/>
    <col min="4878" max="4878" width="12.5703125" style="58" customWidth="1"/>
    <col min="4879" max="4879" width="9.28515625" style="58" bestFit="1" customWidth="1"/>
    <col min="4880" max="4880" width="9.7109375" style="58" customWidth="1"/>
    <col min="4881" max="4881" width="8.5703125" style="58" customWidth="1"/>
    <col min="4882" max="4882" width="8.42578125" style="58" customWidth="1"/>
    <col min="4883" max="4883" width="10" style="58" customWidth="1"/>
    <col min="4884" max="4884" width="10.140625" style="58" customWidth="1"/>
    <col min="4885" max="4886" width="9.28515625" style="58" bestFit="1" customWidth="1"/>
    <col min="4887" max="4887" width="15.5703125" style="58" customWidth="1"/>
    <col min="4888" max="4888" width="15.28515625" style="58" customWidth="1"/>
    <col min="4889" max="4889" width="13.42578125" style="58" customWidth="1"/>
    <col min="4890" max="4890" width="10.85546875" style="58" customWidth="1"/>
    <col min="4891" max="5118" width="9.140625" style="58"/>
    <col min="5119" max="5119" width="1.140625" style="58" customWidth="1"/>
    <col min="5120" max="5120" width="9.28515625" style="58" bestFit="1" customWidth="1"/>
    <col min="5121" max="5121" width="14.85546875" style="58" customWidth="1"/>
    <col min="5122" max="5122" width="16.85546875" style="58" customWidth="1"/>
    <col min="5123" max="5123" width="10" style="58" customWidth="1"/>
    <col min="5124" max="5125" width="9.28515625" style="58" bestFit="1" customWidth="1"/>
    <col min="5126" max="5126" width="14.85546875" style="58" customWidth="1"/>
    <col min="5127" max="5127" width="11" style="58" customWidth="1"/>
    <col min="5128" max="5128" width="13.7109375" style="58" customWidth="1"/>
    <col min="5129" max="5129" width="14.28515625" style="58" customWidth="1"/>
    <col min="5130" max="5130" width="12.85546875" style="58" customWidth="1"/>
    <col min="5131" max="5131" width="13.5703125" style="58" customWidth="1"/>
    <col min="5132" max="5132" width="15.140625" style="58" customWidth="1"/>
    <col min="5133" max="5133" width="12.42578125" style="58" customWidth="1"/>
    <col min="5134" max="5134" width="12.5703125" style="58" customWidth="1"/>
    <col min="5135" max="5135" width="9.28515625" style="58" bestFit="1" customWidth="1"/>
    <col min="5136" max="5136" width="9.7109375" style="58" customWidth="1"/>
    <col min="5137" max="5137" width="8.5703125" style="58" customWidth="1"/>
    <col min="5138" max="5138" width="8.42578125" style="58" customWidth="1"/>
    <col min="5139" max="5139" width="10" style="58" customWidth="1"/>
    <col min="5140" max="5140" width="10.140625" style="58" customWidth="1"/>
    <col min="5141" max="5142" width="9.28515625" style="58" bestFit="1" customWidth="1"/>
    <col min="5143" max="5143" width="15.5703125" style="58" customWidth="1"/>
    <col min="5144" max="5144" width="15.28515625" style="58" customWidth="1"/>
    <col min="5145" max="5145" width="13.42578125" style="58" customWidth="1"/>
    <col min="5146" max="5146" width="10.85546875" style="58" customWidth="1"/>
    <col min="5147" max="5374" width="9.140625" style="58"/>
    <col min="5375" max="5375" width="1.140625" style="58" customWidth="1"/>
    <col min="5376" max="5376" width="9.28515625" style="58" bestFit="1" customWidth="1"/>
    <col min="5377" max="5377" width="14.85546875" style="58" customWidth="1"/>
    <col min="5378" max="5378" width="16.85546875" style="58" customWidth="1"/>
    <col min="5379" max="5379" width="10" style="58" customWidth="1"/>
    <col min="5380" max="5381" width="9.28515625" style="58" bestFit="1" customWidth="1"/>
    <col min="5382" max="5382" width="14.85546875" style="58" customWidth="1"/>
    <col min="5383" max="5383" width="11" style="58" customWidth="1"/>
    <col min="5384" max="5384" width="13.7109375" style="58" customWidth="1"/>
    <col min="5385" max="5385" width="14.28515625" style="58" customWidth="1"/>
    <col min="5386" max="5386" width="12.85546875" style="58" customWidth="1"/>
    <col min="5387" max="5387" width="13.5703125" style="58" customWidth="1"/>
    <col min="5388" max="5388" width="15.140625" style="58" customWidth="1"/>
    <col min="5389" max="5389" width="12.42578125" style="58" customWidth="1"/>
    <col min="5390" max="5390" width="12.5703125" style="58" customWidth="1"/>
    <col min="5391" max="5391" width="9.28515625" style="58" bestFit="1" customWidth="1"/>
    <col min="5392" max="5392" width="9.7109375" style="58" customWidth="1"/>
    <col min="5393" max="5393" width="8.5703125" style="58" customWidth="1"/>
    <col min="5394" max="5394" width="8.42578125" style="58" customWidth="1"/>
    <col min="5395" max="5395" width="10" style="58" customWidth="1"/>
    <col min="5396" max="5396" width="10.140625" style="58" customWidth="1"/>
    <col min="5397" max="5398" width="9.28515625" style="58" bestFit="1" customWidth="1"/>
    <col min="5399" max="5399" width="15.5703125" style="58" customWidth="1"/>
    <col min="5400" max="5400" width="15.28515625" style="58" customWidth="1"/>
    <col min="5401" max="5401" width="13.42578125" style="58" customWidth="1"/>
    <col min="5402" max="5402" width="10.85546875" style="58" customWidth="1"/>
    <col min="5403" max="5630" width="9.140625" style="58"/>
    <col min="5631" max="5631" width="1.140625" style="58" customWidth="1"/>
    <col min="5632" max="5632" width="9.28515625" style="58" bestFit="1" customWidth="1"/>
    <col min="5633" max="5633" width="14.85546875" style="58" customWidth="1"/>
    <col min="5634" max="5634" width="16.85546875" style="58" customWidth="1"/>
    <col min="5635" max="5635" width="10" style="58" customWidth="1"/>
    <col min="5636" max="5637" width="9.28515625" style="58" bestFit="1" customWidth="1"/>
    <col min="5638" max="5638" width="14.85546875" style="58" customWidth="1"/>
    <col min="5639" max="5639" width="11" style="58" customWidth="1"/>
    <col min="5640" max="5640" width="13.7109375" style="58" customWidth="1"/>
    <col min="5641" max="5641" width="14.28515625" style="58" customWidth="1"/>
    <col min="5642" max="5642" width="12.85546875" style="58" customWidth="1"/>
    <col min="5643" max="5643" width="13.5703125" style="58" customWidth="1"/>
    <col min="5644" max="5644" width="15.140625" style="58" customWidth="1"/>
    <col min="5645" max="5645" width="12.42578125" style="58" customWidth="1"/>
    <col min="5646" max="5646" width="12.5703125" style="58" customWidth="1"/>
    <col min="5647" max="5647" width="9.28515625" style="58" bestFit="1" customWidth="1"/>
    <col min="5648" max="5648" width="9.7109375" style="58" customWidth="1"/>
    <col min="5649" max="5649" width="8.5703125" style="58" customWidth="1"/>
    <col min="5650" max="5650" width="8.42578125" style="58" customWidth="1"/>
    <col min="5651" max="5651" width="10" style="58" customWidth="1"/>
    <col min="5652" max="5652" width="10.140625" style="58" customWidth="1"/>
    <col min="5653" max="5654" width="9.28515625" style="58" bestFit="1" customWidth="1"/>
    <col min="5655" max="5655" width="15.5703125" style="58" customWidth="1"/>
    <col min="5656" max="5656" width="15.28515625" style="58" customWidth="1"/>
    <col min="5657" max="5657" width="13.42578125" style="58" customWidth="1"/>
    <col min="5658" max="5658" width="10.85546875" style="58" customWidth="1"/>
    <col min="5659" max="5886" width="9.140625" style="58"/>
    <col min="5887" max="5887" width="1.140625" style="58" customWidth="1"/>
    <col min="5888" max="5888" width="9.28515625" style="58" bestFit="1" customWidth="1"/>
    <col min="5889" max="5889" width="14.85546875" style="58" customWidth="1"/>
    <col min="5890" max="5890" width="16.85546875" style="58" customWidth="1"/>
    <col min="5891" max="5891" width="10" style="58" customWidth="1"/>
    <col min="5892" max="5893" width="9.28515625" style="58" bestFit="1" customWidth="1"/>
    <col min="5894" max="5894" width="14.85546875" style="58" customWidth="1"/>
    <col min="5895" max="5895" width="11" style="58" customWidth="1"/>
    <col min="5896" max="5896" width="13.7109375" style="58" customWidth="1"/>
    <col min="5897" max="5897" width="14.28515625" style="58" customWidth="1"/>
    <col min="5898" max="5898" width="12.85546875" style="58" customWidth="1"/>
    <col min="5899" max="5899" width="13.5703125" style="58" customWidth="1"/>
    <col min="5900" max="5900" width="15.140625" style="58" customWidth="1"/>
    <col min="5901" max="5901" width="12.42578125" style="58" customWidth="1"/>
    <col min="5902" max="5902" width="12.5703125" style="58" customWidth="1"/>
    <col min="5903" max="5903" width="9.28515625" style="58" bestFit="1" customWidth="1"/>
    <col min="5904" max="5904" width="9.7109375" style="58" customWidth="1"/>
    <col min="5905" max="5905" width="8.5703125" style="58" customWidth="1"/>
    <col min="5906" max="5906" width="8.42578125" style="58" customWidth="1"/>
    <col min="5907" max="5907" width="10" style="58" customWidth="1"/>
    <col min="5908" max="5908" width="10.140625" style="58" customWidth="1"/>
    <col min="5909" max="5910" width="9.28515625" style="58" bestFit="1" customWidth="1"/>
    <col min="5911" max="5911" width="15.5703125" style="58" customWidth="1"/>
    <col min="5912" max="5912" width="15.28515625" style="58" customWidth="1"/>
    <col min="5913" max="5913" width="13.42578125" style="58" customWidth="1"/>
    <col min="5914" max="5914" width="10.85546875" style="58" customWidth="1"/>
    <col min="5915" max="6142" width="9.140625" style="58"/>
    <col min="6143" max="6143" width="1.140625" style="58" customWidth="1"/>
    <col min="6144" max="6144" width="9.28515625" style="58" bestFit="1" customWidth="1"/>
    <col min="6145" max="6145" width="14.85546875" style="58" customWidth="1"/>
    <col min="6146" max="6146" width="16.85546875" style="58" customWidth="1"/>
    <col min="6147" max="6147" width="10" style="58" customWidth="1"/>
    <col min="6148" max="6149" width="9.28515625" style="58" bestFit="1" customWidth="1"/>
    <col min="6150" max="6150" width="14.85546875" style="58" customWidth="1"/>
    <col min="6151" max="6151" width="11" style="58" customWidth="1"/>
    <col min="6152" max="6152" width="13.7109375" style="58" customWidth="1"/>
    <col min="6153" max="6153" width="14.28515625" style="58" customWidth="1"/>
    <col min="6154" max="6154" width="12.85546875" style="58" customWidth="1"/>
    <col min="6155" max="6155" width="13.5703125" style="58" customWidth="1"/>
    <col min="6156" max="6156" width="15.140625" style="58" customWidth="1"/>
    <col min="6157" max="6157" width="12.42578125" style="58" customWidth="1"/>
    <col min="6158" max="6158" width="12.5703125" style="58" customWidth="1"/>
    <col min="6159" max="6159" width="9.28515625" style="58" bestFit="1" customWidth="1"/>
    <col min="6160" max="6160" width="9.7109375" style="58" customWidth="1"/>
    <col min="6161" max="6161" width="8.5703125" style="58" customWidth="1"/>
    <col min="6162" max="6162" width="8.42578125" style="58" customWidth="1"/>
    <col min="6163" max="6163" width="10" style="58" customWidth="1"/>
    <col min="6164" max="6164" width="10.140625" style="58" customWidth="1"/>
    <col min="6165" max="6166" width="9.28515625" style="58" bestFit="1" customWidth="1"/>
    <col min="6167" max="6167" width="15.5703125" style="58" customWidth="1"/>
    <col min="6168" max="6168" width="15.28515625" style="58" customWidth="1"/>
    <col min="6169" max="6169" width="13.42578125" style="58" customWidth="1"/>
    <col min="6170" max="6170" width="10.85546875" style="58" customWidth="1"/>
    <col min="6171" max="6398" width="9.140625" style="58"/>
    <col min="6399" max="6399" width="1.140625" style="58" customWidth="1"/>
    <col min="6400" max="6400" width="9.28515625" style="58" bestFit="1" customWidth="1"/>
    <col min="6401" max="6401" width="14.85546875" style="58" customWidth="1"/>
    <col min="6402" max="6402" width="16.85546875" style="58" customWidth="1"/>
    <col min="6403" max="6403" width="10" style="58" customWidth="1"/>
    <col min="6404" max="6405" width="9.28515625" style="58" bestFit="1" customWidth="1"/>
    <col min="6406" max="6406" width="14.85546875" style="58" customWidth="1"/>
    <col min="6407" max="6407" width="11" style="58" customWidth="1"/>
    <col min="6408" max="6408" width="13.7109375" style="58" customWidth="1"/>
    <col min="6409" max="6409" width="14.28515625" style="58" customWidth="1"/>
    <col min="6410" max="6410" width="12.85546875" style="58" customWidth="1"/>
    <col min="6411" max="6411" width="13.5703125" style="58" customWidth="1"/>
    <col min="6412" max="6412" width="15.140625" style="58" customWidth="1"/>
    <col min="6413" max="6413" width="12.42578125" style="58" customWidth="1"/>
    <col min="6414" max="6414" width="12.5703125" style="58" customWidth="1"/>
    <col min="6415" max="6415" width="9.28515625" style="58" bestFit="1" customWidth="1"/>
    <col min="6416" max="6416" width="9.7109375" style="58" customWidth="1"/>
    <col min="6417" max="6417" width="8.5703125" style="58" customWidth="1"/>
    <col min="6418" max="6418" width="8.42578125" style="58" customWidth="1"/>
    <col min="6419" max="6419" width="10" style="58" customWidth="1"/>
    <col min="6420" max="6420" width="10.140625" style="58" customWidth="1"/>
    <col min="6421" max="6422" width="9.28515625" style="58" bestFit="1" customWidth="1"/>
    <col min="6423" max="6423" width="15.5703125" style="58" customWidth="1"/>
    <col min="6424" max="6424" width="15.28515625" style="58" customWidth="1"/>
    <col min="6425" max="6425" width="13.42578125" style="58" customWidth="1"/>
    <col min="6426" max="6426" width="10.85546875" style="58" customWidth="1"/>
    <col min="6427" max="6654" width="9.140625" style="58"/>
    <col min="6655" max="6655" width="1.140625" style="58" customWidth="1"/>
    <col min="6656" max="6656" width="9.28515625" style="58" bestFit="1" customWidth="1"/>
    <col min="6657" max="6657" width="14.85546875" style="58" customWidth="1"/>
    <col min="6658" max="6658" width="16.85546875" style="58" customWidth="1"/>
    <col min="6659" max="6659" width="10" style="58" customWidth="1"/>
    <col min="6660" max="6661" width="9.28515625" style="58" bestFit="1" customWidth="1"/>
    <col min="6662" max="6662" width="14.85546875" style="58" customWidth="1"/>
    <col min="6663" max="6663" width="11" style="58" customWidth="1"/>
    <col min="6664" max="6664" width="13.7109375" style="58" customWidth="1"/>
    <col min="6665" max="6665" width="14.28515625" style="58" customWidth="1"/>
    <col min="6666" max="6666" width="12.85546875" style="58" customWidth="1"/>
    <col min="6667" max="6667" width="13.5703125" style="58" customWidth="1"/>
    <col min="6668" max="6668" width="15.140625" style="58" customWidth="1"/>
    <col min="6669" max="6669" width="12.42578125" style="58" customWidth="1"/>
    <col min="6670" max="6670" width="12.5703125" style="58" customWidth="1"/>
    <col min="6671" max="6671" width="9.28515625" style="58" bestFit="1" customWidth="1"/>
    <col min="6672" max="6672" width="9.7109375" style="58" customWidth="1"/>
    <col min="6673" max="6673" width="8.5703125" style="58" customWidth="1"/>
    <col min="6674" max="6674" width="8.42578125" style="58" customWidth="1"/>
    <col min="6675" max="6675" width="10" style="58" customWidth="1"/>
    <col min="6676" max="6676" width="10.140625" style="58" customWidth="1"/>
    <col min="6677" max="6678" width="9.28515625" style="58" bestFit="1" customWidth="1"/>
    <col min="6679" max="6679" width="15.5703125" style="58" customWidth="1"/>
    <col min="6680" max="6680" width="15.28515625" style="58" customWidth="1"/>
    <col min="6681" max="6681" width="13.42578125" style="58" customWidth="1"/>
    <col min="6682" max="6682" width="10.85546875" style="58" customWidth="1"/>
    <col min="6683" max="6910" width="9.140625" style="58"/>
    <col min="6911" max="6911" width="1.140625" style="58" customWidth="1"/>
    <col min="6912" max="6912" width="9.28515625" style="58" bestFit="1" customWidth="1"/>
    <col min="6913" max="6913" width="14.85546875" style="58" customWidth="1"/>
    <col min="6914" max="6914" width="16.85546875" style="58" customWidth="1"/>
    <col min="6915" max="6915" width="10" style="58" customWidth="1"/>
    <col min="6916" max="6917" width="9.28515625" style="58" bestFit="1" customWidth="1"/>
    <col min="6918" max="6918" width="14.85546875" style="58" customWidth="1"/>
    <col min="6919" max="6919" width="11" style="58" customWidth="1"/>
    <col min="6920" max="6920" width="13.7109375" style="58" customWidth="1"/>
    <col min="6921" max="6921" width="14.28515625" style="58" customWidth="1"/>
    <col min="6922" max="6922" width="12.85546875" style="58" customWidth="1"/>
    <col min="6923" max="6923" width="13.5703125" style="58" customWidth="1"/>
    <col min="6924" max="6924" width="15.140625" style="58" customWidth="1"/>
    <col min="6925" max="6925" width="12.42578125" style="58" customWidth="1"/>
    <col min="6926" max="6926" width="12.5703125" style="58" customWidth="1"/>
    <col min="6927" max="6927" width="9.28515625" style="58" bestFit="1" customWidth="1"/>
    <col min="6928" max="6928" width="9.7109375" style="58" customWidth="1"/>
    <col min="6929" max="6929" width="8.5703125" style="58" customWidth="1"/>
    <col min="6930" max="6930" width="8.42578125" style="58" customWidth="1"/>
    <col min="6931" max="6931" width="10" style="58" customWidth="1"/>
    <col min="6932" max="6932" width="10.140625" style="58" customWidth="1"/>
    <col min="6933" max="6934" width="9.28515625" style="58" bestFit="1" customWidth="1"/>
    <col min="6935" max="6935" width="15.5703125" style="58" customWidth="1"/>
    <col min="6936" max="6936" width="15.28515625" style="58" customWidth="1"/>
    <col min="6937" max="6937" width="13.42578125" style="58" customWidth="1"/>
    <col min="6938" max="6938" width="10.85546875" style="58" customWidth="1"/>
    <col min="6939" max="7166" width="9.140625" style="58"/>
    <col min="7167" max="7167" width="1.140625" style="58" customWidth="1"/>
    <col min="7168" max="7168" width="9.28515625" style="58" bestFit="1" customWidth="1"/>
    <col min="7169" max="7169" width="14.85546875" style="58" customWidth="1"/>
    <col min="7170" max="7170" width="16.85546875" style="58" customWidth="1"/>
    <col min="7171" max="7171" width="10" style="58" customWidth="1"/>
    <col min="7172" max="7173" width="9.28515625" style="58" bestFit="1" customWidth="1"/>
    <col min="7174" max="7174" width="14.85546875" style="58" customWidth="1"/>
    <col min="7175" max="7175" width="11" style="58" customWidth="1"/>
    <col min="7176" max="7176" width="13.7109375" style="58" customWidth="1"/>
    <col min="7177" max="7177" width="14.28515625" style="58" customWidth="1"/>
    <col min="7178" max="7178" width="12.85546875" style="58" customWidth="1"/>
    <col min="7179" max="7179" width="13.5703125" style="58" customWidth="1"/>
    <col min="7180" max="7180" width="15.140625" style="58" customWidth="1"/>
    <col min="7181" max="7181" width="12.42578125" style="58" customWidth="1"/>
    <col min="7182" max="7182" width="12.5703125" style="58" customWidth="1"/>
    <col min="7183" max="7183" width="9.28515625" style="58" bestFit="1" customWidth="1"/>
    <col min="7184" max="7184" width="9.7109375" style="58" customWidth="1"/>
    <col min="7185" max="7185" width="8.5703125" style="58" customWidth="1"/>
    <col min="7186" max="7186" width="8.42578125" style="58" customWidth="1"/>
    <col min="7187" max="7187" width="10" style="58" customWidth="1"/>
    <col min="7188" max="7188" width="10.140625" style="58" customWidth="1"/>
    <col min="7189" max="7190" width="9.28515625" style="58" bestFit="1" customWidth="1"/>
    <col min="7191" max="7191" width="15.5703125" style="58" customWidth="1"/>
    <col min="7192" max="7192" width="15.28515625" style="58" customWidth="1"/>
    <col min="7193" max="7193" width="13.42578125" style="58" customWidth="1"/>
    <col min="7194" max="7194" width="10.85546875" style="58" customWidth="1"/>
    <col min="7195" max="7422" width="9.140625" style="58"/>
    <col min="7423" max="7423" width="1.140625" style="58" customWidth="1"/>
    <col min="7424" max="7424" width="9.28515625" style="58" bestFit="1" customWidth="1"/>
    <col min="7425" max="7425" width="14.85546875" style="58" customWidth="1"/>
    <col min="7426" max="7426" width="16.85546875" style="58" customWidth="1"/>
    <col min="7427" max="7427" width="10" style="58" customWidth="1"/>
    <col min="7428" max="7429" width="9.28515625" style="58" bestFit="1" customWidth="1"/>
    <col min="7430" max="7430" width="14.85546875" style="58" customWidth="1"/>
    <col min="7431" max="7431" width="11" style="58" customWidth="1"/>
    <col min="7432" max="7432" width="13.7109375" style="58" customWidth="1"/>
    <col min="7433" max="7433" width="14.28515625" style="58" customWidth="1"/>
    <col min="7434" max="7434" width="12.85546875" style="58" customWidth="1"/>
    <col min="7435" max="7435" width="13.5703125" style="58" customWidth="1"/>
    <col min="7436" max="7436" width="15.140625" style="58" customWidth="1"/>
    <col min="7437" max="7437" width="12.42578125" style="58" customWidth="1"/>
    <col min="7438" max="7438" width="12.5703125" style="58" customWidth="1"/>
    <col min="7439" max="7439" width="9.28515625" style="58" bestFit="1" customWidth="1"/>
    <col min="7440" max="7440" width="9.7109375" style="58" customWidth="1"/>
    <col min="7441" max="7441" width="8.5703125" style="58" customWidth="1"/>
    <col min="7442" max="7442" width="8.42578125" style="58" customWidth="1"/>
    <col min="7443" max="7443" width="10" style="58" customWidth="1"/>
    <col min="7444" max="7444" width="10.140625" style="58" customWidth="1"/>
    <col min="7445" max="7446" width="9.28515625" style="58" bestFit="1" customWidth="1"/>
    <col min="7447" max="7447" width="15.5703125" style="58" customWidth="1"/>
    <col min="7448" max="7448" width="15.28515625" style="58" customWidth="1"/>
    <col min="7449" max="7449" width="13.42578125" style="58" customWidth="1"/>
    <col min="7450" max="7450" width="10.85546875" style="58" customWidth="1"/>
    <col min="7451" max="7678" width="9.140625" style="58"/>
    <col min="7679" max="7679" width="1.140625" style="58" customWidth="1"/>
    <col min="7680" max="7680" width="9.28515625" style="58" bestFit="1" customWidth="1"/>
    <col min="7681" max="7681" width="14.85546875" style="58" customWidth="1"/>
    <col min="7682" max="7682" width="16.85546875" style="58" customWidth="1"/>
    <col min="7683" max="7683" width="10" style="58" customWidth="1"/>
    <col min="7684" max="7685" width="9.28515625" style="58" bestFit="1" customWidth="1"/>
    <col min="7686" max="7686" width="14.85546875" style="58" customWidth="1"/>
    <col min="7687" max="7687" width="11" style="58" customWidth="1"/>
    <col min="7688" max="7688" width="13.7109375" style="58" customWidth="1"/>
    <col min="7689" max="7689" width="14.28515625" style="58" customWidth="1"/>
    <col min="7690" max="7690" width="12.85546875" style="58" customWidth="1"/>
    <col min="7691" max="7691" width="13.5703125" style="58" customWidth="1"/>
    <col min="7692" max="7692" width="15.140625" style="58" customWidth="1"/>
    <col min="7693" max="7693" width="12.42578125" style="58" customWidth="1"/>
    <col min="7694" max="7694" width="12.5703125" style="58" customWidth="1"/>
    <col min="7695" max="7695" width="9.28515625" style="58" bestFit="1" customWidth="1"/>
    <col min="7696" max="7696" width="9.7109375" style="58" customWidth="1"/>
    <col min="7697" max="7697" width="8.5703125" style="58" customWidth="1"/>
    <col min="7698" max="7698" width="8.42578125" style="58" customWidth="1"/>
    <col min="7699" max="7699" width="10" style="58" customWidth="1"/>
    <col min="7700" max="7700" width="10.140625" style="58" customWidth="1"/>
    <col min="7701" max="7702" width="9.28515625" style="58" bestFit="1" customWidth="1"/>
    <col min="7703" max="7703" width="15.5703125" style="58" customWidth="1"/>
    <col min="7704" max="7704" width="15.28515625" style="58" customWidth="1"/>
    <col min="7705" max="7705" width="13.42578125" style="58" customWidth="1"/>
    <col min="7706" max="7706" width="10.85546875" style="58" customWidth="1"/>
    <col min="7707" max="7934" width="9.140625" style="58"/>
    <col min="7935" max="7935" width="1.140625" style="58" customWidth="1"/>
    <col min="7936" max="7936" width="9.28515625" style="58" bestFit="1" customWidth="1"/>
    <col min="7937" max="7937" width="14.85546875" style="58" customWidth="1"/>
    <col min="7938" max="7938" width="16.85546875" style="58" customWidth="1"/>
    <col min="7939" max="7939" width="10" style="58" customWidth="1"/>
    <col min="7940" max="7941" width="9.28515625" style="58" bestFit="1" customWidth="1"/>
    <col min="7942" max="7942" width="14.85546875" style="58" customWidth="1"/>
    <col min="7943" max="7943" width="11" style="58" customWidth="1"/>
    <col min="7944" max="7944" width="13.7109375" style="58" customWidth="1"/>
    <col min="7945" max="7945" width="14.28515625" style="58" customWidth="1"/>
    <col min="7946" max="7946" width="12.85546875" style="58" customWidth="1"/>
    <col min="7947" max="7947" width="13.5703125" style="58" customWidth="1"/>
    <col min="7948" max="7948" width="15.140625" style="58" customWidth="1"/>
    <col min="7949" max="7949" width="12.42578125" style="58" customWidth="1"/>
    <col min="7950" max="7950" width="12.5703125" style="58" customWidth="1"/>
    <col min="7951" max="7951" width="9.28515625" style="58" bestFit="1" customWidth="1"/>
    <col min="7952" max="7952" width="9.7109375" style="58" customWidth="1"/>
    <col min="7953" max="7953" width="8.5703125" style="58" customWidth="1"/>
    <col min="7954" max="7954" width="8.42578125" style="58" customWidth="1"/>
    <col min="7955" max="7955" width="10" style="58" customWidth="1"/>
    <col min="7956" max="7956" width="10.140625" style="58" customWidth="1"/>
    <col min="7957" max="7958" width="9.28515625" style="58" bestFit="1" customWidth="1"/>
    <col min="7959" max="7959" width="15.5703125" style="58" customWidth="1"/>
    <col min="7960" max="7960" width="15.28515625" style="58" customWidth="1"/>
    <col min="7961" max="7961" width="13.42578125" style="58" customWidth="1"/>
    <col min="7962" max="7962" width="10.85546875" style="58" customWidth="1"/>
    <col min="7963" max="8190" width="9.140625" style="58"/>
    <col min="8191" max="8191" width="1.140625" style="58" customWidth="1"/>
    <col min="8192" max="8192" width="9.28515625" style="58" bestFit="1" customWidth="1"/>
    <col min="8193" max="8193" width="14.85546875" style="58" customWidth="1"/>
    <col min="8194" max="8194" width="16.85546875" style="58" customWidth="1"/>
    <col min="8195" max="8195" width="10" style="58" customWidth="1"/>
    <col min="8196" max="8197" width="9.28515625" style="58" bestFit="1" customWidth="1"/>
    <col min="8198" max="8198" width="14.85546875" style="58" customWidth="1"/>
    <col min="8199" max="8199" width="11" style="58" customWidth="1"/>
    <col min="8200" max="8200" width="13.7109375" style="58" customWidth="1"/>
    <col min="8201" max="8201" width="14.28515625" style="58" customWidth="1"/>
    <col min="8202" max="8202" width="12.85546875" style="58" customWidth="1"/>
    <col min="8203" max="8203" width="13.5703125" style="58" customWidth="1"/>
    <col min="8204" max="8204" width="15.140625" style="58" customWidth="1"/>
    <col min="8205" max="8205" width="12.42578125" style="58" customWidth="1"/>
    <col min="8206" max="8206" width="12.5703125" style="58" customWidth="1"/>
    <col min="8207" max="8207" width="9.28515625" style="58" bestFit="1" customWidth="1"/>
    <col min="8208" max="8208" width="9.7109375" style="58" customWidth="1"/>
    <col min="8209" max="8209" width="8.5703125" style="58" customWidth="1"/>
    <col min="8210" max="8210" width="8.42578125" style="58" customWidth="1"/>
    <col min="8211" max="8211" width="10" style="58" customWidth="1"/>
    <col min="8212" max="8212" width="10.140625" style="58" customWidth="1"/>
    <col min="8213" max="8214" width="9.28515625" style="58" bestFit="1" customWidth="1"/>
    <col min="8215" max="8215" width="15.5703125" style="58" customWidth="1"/>
    <col min="8216" max="8216" width="15.28515625" style="58" customWidth="1"/>
    <col min="8217" max="8217" width="13.42578125" style="58" customWidth="1"/>
    <col min="8218" max="8218" width="10.85546875" style="58" customWidth="1"/>
    <col min="8219" max="8446" width="9.140625" style="58"/>
    <col min="8447" max="8447" width="1.140625" style="58" customWidth="1"/>
    <col min="8448" max="8448" width="9.28515625" style="58" bestFit="1" customWidth="1"/>
    <col min="8449" max="8449" width="14.85546875" style="58" customWidth="1"/>
    <col min="8450" max="8450" width="16.85546875" style="58" customWidth="1"/>
    <col min="8451" max="8451" width="10" style="58" customWidth="1"/>
    <col min="8452" max="8453" width="9.28515625" style="58" bestFit="1" customWidth="1"/>
    <col min="8454" max="8454" width="14.85546875" style="58" customWidth="1"/>
    <col min="8455" max="8455" width="11" style="58" customWidth="1"/>
    <col min="8456" max="8456" width="13.7109375" style="58" customWidth="1"/>
    <col min="8457" max="8457" width="14.28515625" style="58" customWidth="1"/>
    <col min="8458" max="8458" width="12.85546875" style="58" customWidth="1"/>
    <col min="8459" max="8459" width="13.5703125" style="58" customWidth="1"/>
    <col min="8460" max="8460" width="15.140625" style="58" customWidth="1"/>
    <col min="8461" max="8461" width="12.42578125" style="58" customWidth="1"/>
    <col min="8462" max="8462" width="12.5703125" style="58" customWidth="1"/>
    <col min="8463" max="8463" width="9.28515625" style="58" bestFit="1" customWidth="1"/>
    <col min="8464" max="8464" width="9.7109375" style="58" customWidth="1"/>
    <col min="8465" max="8465" width="8.5703125" style="58" customWidth="1"/>
    <col min="8466" max="8466" width="8.42578125" style="58" customWidth="1"/>
    <col min="8467" max="8467" width="10" style="58" customWidth="1"/>
    <col min="8468" max="8468" width="10.140625" style="58" customWidth="1"/>
    <col min="8469" max="8470" width="9.28515625" style="58" bestFit="1" customWidth="1"/>
    <col min="8471" max="8471" width="15.5703125" style="58" customWidth="1"/>
    <col min="8472" max="8472" width="15.28515625" style="58" customWidth="1"/>
    <col min="8473" max="8473" width="13.42578125" style="58" customWidth="1"/>
    <col min="8474" max="8474" width="10.85546875" style="58" customWidth="1"/>
    <col min="8475" max="8702" width="9.140625" style="58"/>
    <col min="8703" max="8703" width="1.140625" style="58" customWidth="1"/>
    <col min="8704" max="8704" width="9.28515625" style="58" bestFit="1" customWidth="1"/>
    <col min="8705" max="8705" width="14.85546875" style="58" customWidth="1"/>
    <col min="8706" max="8706" width="16.85546875" style="58" customWidth="1"/>
    <col min="8707" max="8707" width="10" style="58" customWidth="1"/>
    <col min="8708" max="8709" width="9.28515625" style="58" bestFit="1" customWidth="1"/>
    <col min="8710" max="8710" width="14.85546875" style="58" customWidth="1"/>
    <col min="8711" max="8711" width="11" style="58" customWidth="1"/>
    <col min="8712" max="8712" width="13.7109375" style="58" customWidth="1"/>
    <col min="8713" max="8713" width="14.28515625" style="58" customWidth="1"/>
    <col min="8714" max="8714" width="12.85546875" style="58" customWidth="1"/>
    <col min="8715" max="8715" width="13.5703125" style="58" customWidth="1"/>
    <col min="8716" max="8716" width="15.140625" style="58" customWidth="1"/>
    <col min="8717" max="8717" width="12.42578125" style="58" customWidth="1"/>
    <col min="8718" max="8718" width="12.5703125" style="58" customWidth="1"/>
    <col min="8719" max="8719" width="9.28515625" style="58" bestFit="1" customWidth="1"/>
    <col min="8720" max="8720" width="9.7109375" style="58" customWidth="1"/>
    <col min="8721" max="8721" width="8.5703125" style="58" customWidth="1"/>
    <col min="8722" max="8722" width="8.42578125" style="58" customWidth="1"/>
    <col min="8723" max="8723" width="10" style="58" customWidth="1"/>
    <col min="8724" max="8724" width="10.140625" style="58" customWidth="1"/>
    <col min="8725" max="8726" width="9.28515625" style="58" bestFit="1" customWidth="1"/>
    <col min="8727" max="8727" width="15.5703125" style="58" customWidth="1"/>
    <col min="8728" max="8728" width="15.28515625" style="58" customWidth="1"/>
    <col min="8729" max="8729" width="13.42578125" style="58" customWidth="1"/>
    <col min="8730" max="8730" width="10.85546875" style="58" customWidth="1"/>
    <col min="8731" max="8958" width="9.140625" style="58"/>
    <col min="8959" max="8959" width="1.140625" style="58" customWidth="1"/>
    <col min="8960" max="8960" width="9.28515625" style="58" bestFit="1" customWidth="1"/>
    <col min="8961" max="8961" width="14.85546875" style="58" customWidth="1"/>
    <col min="8962" max="8962" width="16.85546875" style="58" customWidth="1"/>
    <col min="8963" max="8963" width="10" style="58" customWidth="1"/>
    <col min="8964" max="8965" width="9.28515625" style="58" bestFit="1" customWidth="1"/>
    <col min="8966" max="8966" width="14.85546875" style="58" customWidth="1"/>
    <col min="8967" max="8967" width="11" style="58" customWidth="1"/>
    <col min="8968" max="8968" width="13.7109375" style="58" customWidth="1"/>
    <col min="8969" max="8969" width="14.28515625" style="58" customWidth="1"/>
    <col min="8970" max="8970" width="12.85546875" style="58" customWidth="1"/>
    <col min="8971" max="8971" width="13.5703125" style="58" customWidth="1"/>
    <col min="8972" max="8972" width="15.140625" style="58" customWidth="1"/>
    <col min="8973" max="8973" width="12.42578125" style="58" customWidth="1"/>
    <col min="8974" max="8974" width="12.5703125" style="58" customWidth="1"/>
    <col min="8975" max="8975" width="9.28515625" style="58" bestFit="1" customWidth="1"/>
    <col min="8976" max="8976" width="9.7109375" style="58" customWidth="1"/>
    <col min="8977" max="8977" width="8.5703125" style="58" customWidth="1"/>
    <col min="8978" max="8978" width="8.42578125" style="58" customWidth="1"/>
    <col min="8979" max="8979" width="10" style="58" customWidth="1"/>
    <col min="8980" max="8980" width="10.140625" style="58" customWidth="1"/>
    <col min="8981" max="8982" width="9.28515625" style="58" bestFit="1" customWidth="1"/>
    <col min="8983" max="8983" width="15.5703125" style="58" customWidth="1"/>
    <col min="8984" max="8984" width="15.28515625" style="58" customWidth="1"/>
    <col min="8985" max="8985" width="13.42578125" style="58" customWidth="1"/>
    <col min="8986" max="8986" width="10.85546875" style="58" customWidth="1"/>
    <col min="8987" max="9214" width="9.140625" style="58"/>
    <col min="9215" max="9215" width="1.140625" style="58" customWidth="1"/>
    <col min="9216" max="9216" width="9.28515625" style="58" bestFit="1" customWidth="1"/>
    <col min="9217" max="9217" width="14.85546875" style="58" customWidth="1"/>
    <col min="9218" max="9218" width="16.85546875" style="58" customWidth="1"/>
    <col min="9219" max="9219" width="10" style="58" customWidth="1"/>
    <col min="9220" max="9221" width="9.28515625" style="58" bestFit="1" customWidth="1"/>
    <col min="9222" max="9222" width="14.85546875" style="58" customWidth="1"/>
    <col min="9223" max="9223" width="11" style="58" customWidth="1"/>
    <col min="9224" max="9224" width="13.7109375" style="58" customWidth="1"/>
    <col min="9225" max="9225" width="14.28515625" style="58" customWidth="1"/>
    <col min="9226" max="9226" width="12.85546875" style="58" customWidth="1"/>
    <col min="9227" max="9227" width="13.5703125" style="58" customWidth="1"/>
    <col min="9228" max="9228" width="15.140625" style="58" customWidth="1"/>
    <col min="9229" max="9229" width="12.42578125" style="58" customWidth="1"/>
    <col min="9230" max="9230" width="12.5703125" style="58" customWidth="1"/>
    <col min="9231" max="9231" width="9.28515625" style="58" bestFit="1" customWidth="1"/>
    <col min="9232" max="9232" width="9.7109375" style="58" customWidth="1"/>
    <col min="9233" max="9233" width="8.5703125" style="58" customWidth="1"/>
    <col min="9234" max="9234" width="8.42578125" style="58" customWidth="1"/>
    <col min="9235" max="9235" width="10" style="58" customWidth="1"/>
    <col min="9236" max="9236" width="10.140625" style="58" customWidth="1"/>
    <col min="9237" max="9238" width="9.28515625" style="58" bestFit="1" customWidth="1"/>
    <col min="9239" max="9239" width="15.5703125" style="58" customWidth="1"/>
    <col min="9240" max="9240" width="15.28515625" style="58" customWidth="1"/>
    <col min="9241" max="9241" width="13.42578125" style="58" customWidth="1"/>
    <col min="9242" max="9242" width="10.85546875" style="58" customWidth="1"/>
    <col min="9243" max="9470" width="9.140625" style="58"/>
    <col min="9471" max="9471" width="1.140625" style="58" customWidth="1"/>
    <col min="9472" max="9472" width="9.28515625" style="58" bestFit="1" customWidth="1"/>
    <col min="9473" max="9473" width="14.85546875" style="58" customWidth="1"/>
    <col min="9474" max="9474" width="16.85546875" style="58" customWidth="1"/>
    <col min="9475" max="9475" width="10" style="58" customWidth="1"/>
    <col min="9476" max="9477" width="9.28515625" style="58" bestFit="1" customWidth="1"/>
    <col min="9478" max="9478" width="14.85546875" style="58" customWidth="1"/>
    <col min="9479" max="9479" width="11" style="58" customWidth="1"/>
    <col min="9480" max="9480" width="13.7109375" style="58" customWidth="1"/>
    <col min="9481" max="9481" width="14.28515625" style="58" customWidth="1"/>
    <col min="9482" max="9482" width="12.85546875" style="58" customWidth="1"/>
    <col min="9483" max="9483" width="13.5703125" style="58" customWidth="1"/>
    <col min="9484" max="9484" width="15.140625" style="58" customWidth="1"/>
    <col min="9485" max="9485" width="12.42578125" style="58" customWidth="1"/>
    <col min="9486" max="9486" width="12.5703125" style="58" customWidth="1"/>
    <col min="9487" max="9487" width="9.28515625" style="58" bestFit="1" customWidth="1"/>
    <col min="9488" max="9488" width="9.7109375" style="58" customWidth="1"/>
    <col min="9489" max="9489" width="8.5703125" style="58" customWidth="1"/>
    <col min="9490" max="9490" width="8.42578125" style="58" customWidth="1"/>
    <col min="9491" max="9491" width="10" style="58" customWidth="1"/>
    <col min="9492" max="9492" width="10.140625" style="58" customWidth="1"/>
    <col min="9493" max="9494" width="9.28515625" style="58" bestFit="1" customWidth="1"/>
    <col min="9495" max="9495" width="15.5703125" style="58" customWidth="1"/>
    <col min="9496" max="9496" width="15.28515625" style="58" customWidth="1"/>
    <col min="9497" max="9497" width="13.42578125" style="58" customWidth="1"/>
    <col min="9498" max="9498" width="10.85546875" style="58" customWidth="1"/>
    <col min="9499" max="9726" width="9.140625" style="58"/>
    <col min="9727" max="9727" width="1.140625" style="58" customWidth="1"/>
    <col min="9728" max="9728" width="9.28515625" style="58" bestFit="1" customWidth="1"/>
    <col min="9729" max="9729" width="14.85546875" style="58" customWidth="1"/>
    <col min="9730" max="9730" width="16.85546875" style="58" customWidth="1"/>
    <col min="9731" max="9731" width="10" style="58" customWidth="1"/>
    <col min="9732" max="9733" width="9.28515625" style="58" bestFit="1" customWidth="1"/>
    <col min="9734" max="9734" width="14.85546875" style="58" customWidth="1"/>
    <col min="9735" max="9735" width="11" style="58" customWidth="1"/>
    <col min="9736" max="9736" width="13.7109375" style="58" customWidth="1"/>
    <col min="9737" max="9737" width="14.28515625" style="58" customWidth="1"/>
    <col min="9738" max="9738" width="12.85546875" style="58" customWidth="1"/>
    <col min="9739" max="9739" width="13.5703125" style="58" customWidth="1"/>
    <col min="9740" max="9740" width="15.140625" style="58" customWidth="1"/>
    <col min="9741" max="9741" width="12.42578125" style="58" customWidth="1"/>
    <col min="9742" max="9742" width="12.5703125" style="58" customWidth="1"/>
    <col min="9743" max="9743" width="9.28515625" style="58" bestFit="1" customWidth="1"/>
    <col min="9744" max="9744" width="9.7109375" style="58" customWidth="1"/>
    <col min="9745" max="9745" width="8.5703125" style="58" customWidth="1"/>
    <col min="9746" max="9746" width="8.42578125" style="58" customWidth="1"/>
    <col min="9747" max="9747" width="10" style="58" customWidth="1"/>
    <col min="9748" max="9748" width="10.140625" style="58" customWidth="1"/>
    <col min="9749" max="9750" width="9.28515625" style="58" bestFit="1" customWidth="1"/>
    <col min="9751" max="9751" width="15.5703125" style="58" customWidth="1"/>
    <col min="9752" max="9752" width="15.28515625" style="58" customWidth="1"/>
    <col min="9753" max="9753" width="13.42578125" style="58" customWidth="1"/>
    <col min="9754" max="9754" width="10.85546875" style="58" customWidth="1"/>
    <col min="9755" max="9982" width="9.140625" style="58"/>
    <col min="9983" max="9983" width="1.140625" style="58" customWidth="1"/>
    <col min="9984" max="9984" width="9.28515625" style="58" bestFit="1" customWidth="1"/>
    <col min="9985" max="9985" width="14.85546875" style="58" customWidth="1"/>
    <col min="9986" max="9986" width="16.85546875" style="58" customWidth="1"/>
    <col min="9987" max="9987" width="10" style="58" customWidth="1"/>
    <col min="9988" max="9989" width="9.28515625" style="58" bestFit="1" customWidth="1"/>
    <col min="9990" max="9990" width="14.85546875" style="58" customWidth="1"/>
    <col min="9991" max="9991" width="11" style="58" customWidth="1"/>
    <col min="9992" max="9992" width="13.7109375" style="58" customWidth="1"/>
    <col min="9993" max="9993" width="14.28515625" style="58" customWidth="1"/>
    <col min="9994" max="9994" width="12.85546875" style="58" customWidth="1"/>
    <col min="9995" max="9995" width="13.5703125" style="58" customWidth="1"/>
    <col min="9996" max="9996" width="15.140625" style="58" customWidth="1"/>
    <col min="9997" max="9997" width="12.42578125" style="58" customWidth="1"/>
    <col min="9998" max="9998" width="12.5703125" style="58" customWidth="1"/>
    <col min="9999" max="9999" width="9.28515625" style="58" bestFit="1" customWidth="1"/>
    <col min="10000" max="10000" width="9.7109375" style="58" customWidth="1"/>
    <col min="10001" max="10001" width="8.5703125" style="58" customWidth="1"/>
    <col min="10002" max="10002" width="8.42578125" style="58" customWidth="1"/>
    <col min="10003" max="10003" width="10" style="58" customWidth="1"/>
    <col min="10004" max="10004" width="10.140625" style="58" customWidth="1"/>
    <col min="10005" max="10006" width="9.28515625" style="58" bestFit="1" customWidth="1"/>
    <col min="10007" max="10007" width="15.5703125" style="58" customWidth="1"/>
    <col min="10008" max="10008" width="15.28515625" style="58" customWidth="1"/>
    <col min="10009" max="10009" width="13.42578125" style="58" customWidth="1"/>
    <col min="10010" max="10010" width="10.85546875" style="58" customWidth="1"/>
    <col min="10011" max="10238" width="9.140625" style="58"/>
    <col min="10239" max="10239" width="1.140625" style="58" customWidth="1"/>
    <col min="10240" max="10240" width="9.28515625" style="58" bestFit="1" customWidth="1"/>
    <col min="10241" max="10241" width="14.85546875" style="58" customWidth="1"/>
    <col min="10242" max="10242" width="16.85546875" style="58" customWidth="1"/>
    <col min="10243" max="10243" width="10" style="58" customWidth="1"/>
    <col min="10244" max="10245" width="9.28515625" style="58" bestFit="1" customWidth="1"/>
    <col min="10246" max="10246" width="14.85546875" style="58" customWidth="1"/>
    <col min="10247" max="10247" width="11" style="58" customWidth="1"/>
    <col min="10248" max="10248" width="13.7109375" style="58" customWidth="1"/>
    <col min="10249" max="10249" width="14.28515625" style="58" customWidth="1"/>
    <col min="10250" max="10250" width="12.85546875" style="58" customWidth="1"/>
    <col min="10251" max="10251" width="13.5703125" style="58" customWidth="1"/>
    <col min="10252" max="10252" width="15.140625" style="58" customWidth="1"/>
    <col min="10253" max="10253" width="12.42578125" style="58" customWidth="1"/>
    <col min="10254" max="10254" width="12.5703125" style="58" customWidth="1"/>
    <col min="10255" max="10255" width="9.28515625" style="58" bestFit="1" customWidth="1"/>
    <col min="10256" max="10256" width="9.7109375" style="58" customWidth="1"/>
    <col min="10257" max="10257" width="8.5703125" style="58" customWidth="1"/>
    <col min="10258" max="10258" width="8.42578125" style="58" customWidth="1"/>
    <col min="10259" max="10259" width="10" style="58" customWidth="1"/>
    <col min="10260" max="10260" width="10.140625" style="58" customWidth="1"/>
    <col min="10261" max="10262" width="9.28515625" style="58" bestFit="1" customWidth="1"/>
    <col min="10263" max="10263" width="15.5703125" style="58" customWidth="1"/>
    <col min="10264" max="10264" width="15.28515625" style="58" customWidth="1"/>
    <col min="10265" max="10265" width="13.42578125" style="58" customWidth="1"/>
    <col min="10266" max="10266" width="10.85546875" style="58" customWidth="1"/>
    <col min="10267" max="10494" width="9.140625" style="58"/>
    <col min="10495" max="10495" width="1.140625" style="58" customWidth="1"/>
    <col min="10496" max="10496" width="9.28515625" style="58" bestFit="1" customWidth="1"/>
    <col min="10497" max="10497" width="14.85546875" style="58" customWidth="1"/>
    <col min="10498" max="10498" width="16.85546875" style="58" customWidth="1"/>
    <col min="10499" max="10499" width="10" style="58" customWidth="1"/>
    <col min="10500" max="10501" width="9.28515625" style="58" bestFit="1" customWidth="1"/>
    <col min="10502" max="10502" width="14.85546875" style="58" customWidth="1"/>
    <col min="10503" max="10503" width="11" style="58" customWidth="1"/>
    <col min="10504" max="10504" width="13.7109375" style="58" customWidth="1"/>
    <col min="10505" max="10505" width="14.28515625" style="58" customWidth="1"/>
    <col min="10506" max="10506" width="12.85546875" style="58" customWidth="1"/>
    <col min="10507" max="10507" width="13.5703125" style="58" customWidth="1"/>
    <col min="10508" max="10508" width="15.140625" style="58" customWidth="1"/>
    <col min="10509" max="10509" width="12.42578125" style="58" customWidth="1"/>
    <col min="10510" max="10510" width="12.5703125" style="58" customWidth="1"/>
    <col min="10511" max="10511" width="9.28515625" style="58" bestFit="1" customWidth="1"/>
    <col min="10512" max="10512" width="9.7109375" style="58" customWidth="1"/>
    <col min="10513" max="10513" width="8.5703125" style="58" customWidth="1"/>
    <col min="10514" max="10514" width="8.42578125" style="58" customWidth="1"/>
    <col min="10515" max="10515" width="10" style="58" customWidth="1"/>
    <col min="10516" max="10516" width="10.140625" style="58" customWidth="1"/>
    <col min="10517" max="10518" width="9.28515625" style="58" bestFit="1" customWidth="1"/>
    <col min="10519" max="10519" width="15.5703125" style="58" customWidth="1"/>
    <col min="10520" max="10520" width="15.28515625" style="58" customWidth="1"/>
    <col min="10521" max="10521" width="13.42578125" style="58" customWidth="1"/>
    <col min="10522" max="10522" width="10.85546875" style="58" customWidth="1"/>
    <col min="10523" max="10750" width="9.140625" style="58"/>
    <col min="10751" max="10751" width="1.140625" style="58" customWidth="1"/>
    <col min="10752" max="10752" width="9.28515625" style="58" bestFit="1" customWidth="1"/>
    <col min="10753" max="10753" width="14.85546875" style="58" customWidth="1"/>
    <col min="10754" max="10754" width="16.85546875" style="58" customWidth="1"/>
    <col min="10755" max="10755" width="10" style="58" customWidth="1"/>
    <col min="10756" max="10757" width="9.28515625" style="58" bestFit="1" customWidth="1"/>
    <col min="10758" max="10758" width="14.85546875" style="58" customWidth="1"/>
    <col min="10759" max="10759" width="11" style="58" customWidth="1"/>
    <col min="10760" max="10760" width="13.7109375" style="58" customWidth="1"/>
    <col min="10761" max="10761" width="14.28515625" style="58" customWidth="1"/>
    <col min="10762" max="10762" width="12.85546875" style="58" customWidth="1"/>
    <col min="10763" max="10763" width="13.5703125" style="58" customWidth="1"/>
    <col min="10764" max="10764" width="15.140625" style="58" customWidth="1"/>
    <col min="10765" max="10765" width="12.42578125" style="58" customWidth="1"/>
    <col min="10766" max="10766" width="12.5703125" style="58" customWidth="1"/>
    <col min="10767" max="10767" width="9.28515625" style="58" bestFit="1" customWidth="1"/>
    <col min="10768" max="10768" width="9.7109375" style="58" customWidth="1"/>
    <col min="10769" max="10769" width="8.5703125" style="58" customWidth="1"/>
    <col min="10770" max="10770" width="8.42578125" style="58" customWidth="1"/>
    <col min="10771" max="10771" width="10" style="58" customWidth="1"/>
    <col min="10772" max="10772" width="10.140625" style="58" customWidth="1"/>
    <col min="10773" max="10774" width="9.28515625" style="58" bestFit="1" customWidth="1"/>
    <col min="10775" max="10775" width="15.5703125" style="58" customWidth="1"/>
    <col min="10776" max="10776" width="15.28515625" style="58" customWidth="1"/>
    <col min="10777" max="10777" width="13.42578125" style="58" customWidth="1"/>
    <col min="10778" max="10778" width="10.85546875" style="58" customWidth="1"/>
    <col min="10779" max="11006" width="9.140625" style="58"/>
    <col min="11007" max="11007" width="1.140625" style="58" customWidth="1"/>
    <col min="11008" max="11008" width="9.28515625" style="58" bestFit="1" customWidth="1"/>
    <col min="11009" max="11009" width="14.85546875" style="58" customWidth="1"/>
    <col min="11010" max="11010" width="16.85546875" style="58" customWidth="1"/>
    <col min="11011" max="11011" width="10" style="58" customWidth="1"/>
    <col min="11012" max="11013" width="9.28515625" style="58" bestFit="1" customWidth="1"/>
    <col min="11014" max="11014" width="14.85546875" style="58" customWidth="1"/>
    <col min="11015" max="11015" width="11" style="58" customWidth="1"/>
    <col min="11016" max="11016" width="13.7109375" style="58" customWidth="1"/>
    <col min="11017" max="11017" width="14.28515625" style="58" customWidth="1"/>
    <col min="11018" max="11018" width="12.85546875" style="58" customWidth="1"/>
    <col min="11019" max="11019" width="13.5703125" style="58" customWidth="1"/>
    <col min="11020" max="11020" width="15.140625" style="58" customWidth="1"/>
    <col min="11021" max="11021" width="12.42578125" style="58" customWidth="1"/>
    <col min="11022" max="11022" width="12.5703125" style="58" customWidth="1"/>
    <col min="11023" max="11023" width="9.28515625" style="58" bestFit="1" customWidth="1"/>
    <col min="11024" max="11024" width="9.7109375" style="58" customWidth="1"/>
    <col min="11025" max="11025" width="8.5703125" style="58" customWidth="1"/>
    <col min="11026" max="11026" width="8.42578125" style="58" customWidth="1"/>
    <col min="11027" max="11027" width="10" style="58" customWidth="1"/>
    <col min="11028" max="11028" width="10.140625" style="58" customWidth="1"/>
    <col min="11029" max="11030" width="9.28515625" style="58" bestFit="1" customWidth="1"/>
    <col min="11031" max="11031" width="15.5703125" style="58" customWidth="1"/>
    <col min="11032" max="11032" width="15.28515625" style="58" customWidth="1"/>
    <col min="11033" max="11033" width="13.42578125" style="58" customWidth="1"/>
    <col min="11034" max="11034" width="10.85546875" style="58" customWidth="1"/>
    <col min="11035" max="11262" width="9.140625" style="58"/>
    <col min="11263" max="11263" width="1.140625" style="58" customWidth="1"/>
    <col min="11264" max="11264" width="9.28515625" style="58" bestFit="1" customWidth="1"/>
    <col min="11265" max="11265" width="14.85546875" style="58" customWidth="1"/>
    <col min="11266" max="11266" width="16.85546875" style="58" customWidth="1"/>
    <col min="11267" max="11267" width="10" style="58" customWidth="1"/>
    <col min="11268" max="11269" width="9.28515625" style="58" bestFit="1" customWidth="1"/>
    <col min="11270" max="11270" width="14.85546875" style="58" customWidth="1"/>
    <col min="11271" max="11271" width="11" style="58" customWidth="1"/>
    <col min="11272" max="11272" width="13.7109375" style="58" customWidth="1"/>
    <col min="11273" max="11273" width="14.28515625" style="58" customWidth="1"/>
    <col min="11274" max="11274" width="12.85546875" style="58" customWidth="1"/>
    <col min="11275" max="11275" width="13.5703125" style="58" customWidth="1"/>
    <col min="11276" max="11276" width="15.140625" style="58" customWidth="1"/>
    <col min="11277" max="11277" width="12.42578125" style="58" customWidth="1"/>
    <col min="11278" max="11278" width="12.5703125" style="58" customWidth="1"/>
    <col min="11279" max="11279" width="9.28515625" style="58" bestFit="1" customWidth="1"/>
    <col min="11280" max="11280" width="9.7109375" style="58" customWidth="1"/>
    <col min="11281" max="11281" width="8.5703125" style="58" customWidth="1"/>
    <col min="11282" max="11282" width="8.42578125" style="58" customWidth="1"/>
    <col min="11283" max="11283" width="10" style="58" customWidth="1"/>
    <col min="11284" max="11284" width="10.140625" style="58" customWidth="1"/>
    <col min="11285" max="11286" width="9.28515625" style="58" bestFit="1" customWidth="1"/>
    <col min="11287" max="11287" width="15.5703125" style="58" customWidth="1"/>
    <col min="11288" max="11288" width="15.28515625" style="58" customWidth="1"/>
    <col min="11289" max="11289" width="13.42578125" style="58" customWidth="1"/>
    <col min="11290" max="11290" width="10.85546875" style="58" customWidth="1"/>
    <col min="11291" max="11518" width="9.140625" style="58"/>
    <col min="11519" max="11519" width="1.140625" style="58" customWidth="1"/>
    <col min="11520" max="11520" width="9.28515625" style="58" bestFit="1" customWidth="1"/>
    <col min="11521" max="11521" width="14.85546875" style="58" customWidth="1"/>
    <col min="11522" max="11522" width="16.85546875" style="58" customWidth="1"/>
    <col min="11523" max="11523" width="10" style="58" customWidth="1"/>
    <col min="11524" max="11525" width="9.28515625" style="58" bestFit="1" customWidth="1"/>
    <col min="11526" max="11526" width="14.85546875" style="58" customWidth="1"/>
    <col min="11527" max="11527" width="11" style="58" customWidth="1"/>
    <col min="11528" max="11528" width="13.7109375" style="58" customWidth="1"/>
    <col min="11529" max="11529" width="14.28515625" style="58" customWidth="1"/>
    <col min="11530" max="11530" width="12.85546875" style="58" customWidth="1"/>
    <col min="11531" max="11531" width="13.5703125" style="58" customWidth="1"/>
    <col min="11532" max="11532" width="15.140625" style="58" customWidth="1"/>
    <col min="11533" max="11533" width="12.42578125" style="58" customWidth="1"/>
    <col min="11534" max="11534" width="12.5703125" style="58" customWidth="1"/>
    <col min="11535" max="11535" width="9.28515625" style="58" bestFit="1" customWidth="1"/>
    <col min="11536" max="11536" width="9.7109375" style="58" customWidth="1"/>
    <col min="11537" max="11537" width="8.5703125" style="58" customWidth="1"/>
    <col min="11538" max="11538" width="8.42578125" style="58" customWidth="1"/>
    <col min="11539" max="11539" width="10" style="58" customWidth="1"/>
    <col min="11540" max="11540" width="10.140625" style="58" customWidth="1"/>
    <col min="11541" max="11542" width="9.28515625" style="58" bestFit="1" customWidth="1"/>
    <col min="11543" max="11543" width="15.5703125" style="58" customWidth="1"/>
    <col min="11544" max="11544" width="15.28515625" style="58" customWidth="1"/>
    <col min="11545" max="11545" width="13.42578125" style="58" customWidth="1"/>
    <col min="11546" max="11546" width="10.85546875" style="58" customWidth="1"/>
    <col min="11547" max="11774" width="9.140625" style="58"/>
    <col min="11775" max="11775" width="1.140625" style="58" customWidth="1"/>
    <col min="11776" max="11776" width="9.28515625" style="58" bestFit="1" customWidth="1"/>
    <col min="11777" max="11777" width="14.85546875" style="58" customWidth="1"/>
    <col min="11778" max="11778" width="16.85546875" style="58" customWidth="1"/>
    <col min="11779" max="11779" width="10" style="58" customWidth="1"/>
    <col min="11780" max="11781" width="9.28515625" style="58" bestFit="1" customWidth="1"/>
    <col min="11782" max="11782" width="14.85546875" style="58" customWidth="1"/>
    <col min="11783" max="11783" width="11" style="58" customWidth="1"/>
    <col min="11784" max="11784" width="13.7109375" style="58" customWidth="1"/>
    <col min="11785" max="11785" width="14.28515625" style="58" customWidth="1"/>
    <col min="11786" max="11786" width="12.85546875" style="58" customWidth="1"/>
    <col min="11787" max="11787" width="13.5703125" style="58" customWidth="1"/>
    <col min="11788" max="11788" width="15.140625" style="58" customWidth="1"/>
    <col min="11789" max="11789" width="12.42578125" style="58" customWidth="1"/>
    <col min="11790" max="11790" width="12.5703125" style="58" customWidth="1"/>
    <col min="11791" max="11791" width="9.28515625" style="58" bestFit="1" customWidth="1"/>
    <col min="11792" max="11792" width="9.7109375" style="58" customWidth="1"/>
    <col min="11793" max="11793" width="8.5703125" style="58" customWidth="1"/>
    <col min="11794" max="11794" width="8.42578125" style="58" customWidth="1"/>
    <col min="11795" max="11795" width="10" style="58" customWidth="1"/>
    <col min="11796" max="11796" width="10.140625" style="58" customWidth="1"/>
    <col min="11797" max="11798" width="9.28515625" style="58" bestFit="1" customWidth="1"/>
    <col min="11799" max="11799" width="15.5703125" style="58" customWidth="1"/>
    <col min="11800" max="11800" width="15.28515625" style="58" customWidth="1"/>
    <col min="11801" max="11801" width="13.42578125" style="58" customWidth="1"/>
    <col min="11802" max="11802" width="10.85546875" style="58" customWidth="1"/>
    <col min="11803" max="12030" width="9.140625" style="58"/>
    <col min="12031" max="12031" width="1.140625" style="58" customWidth="1"/>
    <col min="12032" max="12032" width="9.28515625" style="58" bestFit="1" customWidth="1"/>
    <col min="12033" max="12033" width="14.85546875" style="58" customWidth="1"/>
    <col min="12034" max="12034" width="16.85546875" style="58" customWidth="1"/>
    <col min="12035" max="12035" width="10" style="58" customWidth="1"/>
    <col min="12036" max="12037" width="9.28515625" style="58" bestFit="1" customWidth="1"/>
    <col min="12038" max="12038" width="14.85546875" style="58" customWidth="1"/>
    <col min="12039" max="12039" width="11" style="58" customWidth="1"/>
    <col min="12040" max="12040" width="13.7109375" style="58" customWidth="1"/>
    <col min="12041" max="12041" width="14.28515625" style="58" customWidth="1"/>
    <col min="12042" max="12042" width="12.85546875" style="58" customWidth="1"/>
    <col min="12043" max="12043" width="13.5703125" style="58" customWidth="1"/>
    <col min="12044" max="12044" width="15.140625" style="58" customWidth="1"/>
    <col min="12045" max="12045" width="12.42578125" style="58" customWidth="1"/>
    <col min="12046" max="12046" width="12.5703125" style="58" customWidth="1"/>
    <col min="12047" max="12047" width="9.28515625" style="58" bestFit="1" customWidth="1"/>
    <col min="12048" max="12048" width="9.7109375" style="58" customWidth="1"/>
    <col min="12049" max="12049" width="8.5703125" style="58" customWidth="1"/>
    <col min="12050" max="12050" width="8.42578125" style="58" customWidth="1"/>
    <col min="12051" max="12051" width="10" style="58" customWidth="1"/>
    <col min="12052" max="12052" width="10.140625" style="58" customWidth="1"/>
    <col min="12053" max="12054" width="9.28515625" style="58" bestFit="1" customWidth="1"/>
    <col min="12055" max="12055" width="15.5703125" style="58" customWidth="1"/>
    <col min="12056" max="12056" width="15.28515625" style="58" customWidth="1"/>
    <col min="12057" max="12057" width="13.42578125" style="58" customWidth="1"/>
    <col min="12058" max="12058" width="10.85546875" style="58" customWidth="1"/>
    <col min="12059" max="12286" width="9.140625" style="58"/>
    <col min="12287" max="12287" width="1.140625" style="58" customWidth="1"/>
    <col min="12288" max="12288" width="9.28515625" style="58" bestFit="1" customWidth="1"/>
    <col min="12289" max="12289" width="14.85546875" style="58" customWidth="1"/>
    <col min="12290" max="12290" width="16.85546875" style="58" customWidth="1"/>
    <col min="12291" max="12291" width="10" style="58" customWidth="1"/>
    <col min="12292" max="12293" width="9.28515625" style="58" bestFit="1" customWidth="1"/>
    <col min="12294" max="12294" width="14.85546875" style="58" customWidth="1"/>
    <col min="12295" max="12295" width="11" style="58" customWidth="1"/>
    <col min="12296" max="12296" width="13.7109375" style="58" customWidth="1"/>
    <col min="12297" max="12297" width="14.28515625" style="58" customWidth="1"/>
    <col min="12298" max="12298" width="12.85546875" style="58" customWidth="1"/>
    <col min="12299" max="12299" width="13.5703125" style="58" customWidth="1"/>
    <col min="12300" max="12300" width="15.140625" style="58" customWidth="1"/>
    <col min="12301" max="12301" width="12.42578125" style="58" customWidth="1"/>
    <col min="12302" max="12302" width="12.5703125" style="58" customWidth="1"/>
    <col min="12303" max="12303" width="9.28515625" style="58" bestFit="1" customWidth="1"/>
    <col min="12304" max="12304" width="9.7109375" style="58" customWidth="1"/>
    <col min="12305" max="12305" width="8.5703125" style="58" customWidth="1"/>
    <col min="12306" max="12306" width="8.42578125" style="58" customWidth="1"/>
    <col min="12307" max="12307" width="10" style="58" customWidth="1"/>
    <col min="12308" max="12308" width="10.140625" style="58" customWidth="1"/>
    <col min="12309" max="12310" width="9.28515625" style="58" bestFit="1" customWidth="1"/>
    <col min="12311" max="12311" width="15.5703125" style="58" customWidth="1"/>
    <col min="12312" max="12312" width="15.28515625" style="58" customWidth="1"/>
    <col min="12313" max="12313" width="13.42578125" style="58" customWidth="1"/>
    <col min="12314" max="12314" width="10.85546875" style="58" customWidth="1"/>
    <col min="12315" max="12542" width="9.140625" style="58"/>
    <col min="12543" max="12543" width="1.140625" style="58" customWidth="1"/>
    <col min="12544" max="12544" width="9.28515625" style="58" bestFit="1" customWidth="1"/>
    <col min="12545" max="12545" width="14.85546875" style="58" customWidth="1"/>
    <col min="12546" max="12546" width="16.85546875" style="58" customWidth="1"/>
    <col min="12547" max="12547" width="10" style="58" customWidth="1"/>
    <col min="12548" max="12549" width="9.28515625" style="58" bestFit="1" customWidth="1"/>
    <col min="12550" max="12550" width="14.85546875" style="58" customWidth="1"/>
    <col min="12551" max="12551" width="11" style="58" customWidth="1"/>
    <col min="12552" max="12552" width="13.7109375" style="58" customWidth="1"/>
    <col min="12553" max="12553" width="14.28515625" style="58" customWidth="1"/>
    <col min="12554" max="12554" width="12.85546875" style="58" customWidth="1"/>
    <col min="12555" max="12555" width="13.5703125" style="58" customWidth="1"/>
    <col min="12556" max="12556" width="15.140625" style="58" customWidth="1"/>
    <col min="12557" max="12557" width="12.42578125" style="58" customWidth="1"/>
    <col min="12558" max="12558" width="12.5703125" style="58" customWidth="1"/>
    <col min="12559" max="12559" width="9.28515625" style="58" bestFit="1" customWidth="1"/>
    <col min="12560" max="12560" width="9.7109375" style="58" customWidth="1"/>
    <col min="12561" max="12561" width="8.5703125" style="58" customWidth="1"/>
    <col min="12562" max="12562" width="8.42578125" style="58" customWidth="1"/>
    <col min="12563" max="12563" width="10" style="58" customWidth="1"/>
    <col min="12564" max="12564" width="10.140625" style="58" customWidth="1"/>
    <col min="12565" max="12566" width="9.28515625" style="58" bestFit="1" customWidth="1"/>
    <col min="12567" max="12567" width="15.5703125" style="58" customWidth="1"/>
    <col min="12568" max="12568" width="15.28515625" style="58" customWidth="1"/>
    <col min="12569" max="12569" width="13.42578125" style="58" customWidth="1"/>
    <col min="12570" max="12570" width="10.85546875" style="58" customWidth="1"/>
    <col min="12571" max="12798" width="9.140625" style="58"/>
    <col min="12799" max="12799" width="1.140625" style="58" customWidth="1"/>
    <col min="12800" max="12800" width="9.28515625" style="58" bestFit="1" customWidth="1"/>
    <col min="12801" max="12801" width="14.85546875" style="58" customWidth="1"/>
    <col min="12802" max="12802" width="16.85546875" style="58" customWidth="1"/>
    <col min="12803" max="12803" width="10" style="58" customWidth="1"/>
    <col min="12804" max="12805" width="9.28515625" style="58" bestFit="1" customWidth="1"/>
    <col min="12806" max="12806" width="14.85546875" style="58" customWidth="1"/>
    <col min="12807" max="12807" width="11" style="58" customWidth="1"/>
    <col min="12808" max="12808" width="13.7109375" style="58" customWidth="1"/>
    <col min="12809" max="12809" width="14.28515625" style="58" customWidth="1"/>
    <col min="12810" max="12810" width="12.85546875" style="58" customWidth="1"/>
    <col min="12811" max="12811" width="13.5703125" style="58" customWidth="1"/>
    <col min="12812" max="12812" width="15.140625" style="58" customWidth="1"/>
    <col min="12813" max="12813" width="12.42578125" style="58" customWidth="1"/>
    <col min="12814" max="12814" width="12.5703125" style="58" customWidth="1"/>
    <col min="12815" max="12815" width="9.28515625" style="58" bestFit="1" customWidth="1"/>
    <col min="12816" max="12816" width="9.7109375" style="58" customWidth="1"/>
    <col min="12817" max="12817" width="8.5703125" style="58" customWidth="1"/>
    <col min="12818" max="12818" width="8.42578125" style="58" customWidth="1"/>
    <col min="12819" max="12819" width="10" style="58" customWidth="1"/>
    <col min="12820" max="12820" width="10.140625" style="58" customWidth="1"/>
    <col min="12821" max="12822" width="9.28515625" style="58" bestFit="1" customWidth="1"/>
    <col min="12823" max="12823" width="15.5703125" style="58" customWidth="1"/>
    <col min="12824" max="12824" width="15.28515625" style="58" customWidth="1"/>
    <col min="12825" max="12825" width="13.42578125" style="58" customWidth="1"/>
    <col min="12826" max="12826" width="10.85546875" style="58" customWidth="1"/>
    <col min="12827" max="13054" width="9.140625" style="58"/>
    <col min="13055" max="13055" width="1.140625" style="58" customWidth="1"/>
    <col min="13056" max="13056" width="9.28515625" style="58" bestFit="1" customWidth="1"/>
    <col min="13057" max="13057" width="14.85546875" style="58" customWidth="1"/>
    <col min="13058" max="13058" width="16.85546875" style="58" customWidth="1"/>
    <col min="13059" max="13059" width="10" style="58" customWidth="1"/>
    <col min="13060" max="13061" width="9.28515625" style="58" bestFit="1" customWidth="1"/>
    <col min="13062" max="13062" width="14.85546875" style="58" customWidth="1"/>
    <col min="13063" max="13063" width="11" style="58" customWidth="1"/>
    <col min="13064" max="13064" width="13.7109375" style="58" customWidth="1"/>
    <col min="13065" max="13065" width="14.28515625" style="58" customWidth="1"/>
    <col min="13066" max="13066" width="12.85546875" style="58" customWidth="1"/>
    <col min="13067" max="13067" width="13.5703125" style="58" customWidth="1"/>
    <col min="13068" max="13068" width="15.140625" style="58" customWidth="1"/>
    <col min="13069" max="13069" width="12.42578125" style="58" customWidth="1"/>
    <col min="13070" max="13070" width="12.5703125" style="58" customWidth="1"/>
    <col min="13071" max="13071" width="9.28515625" style="58" bestFit="1" customWidth="1"/>
    <col min="13072" max="13072" width="9.7109375" style="58" customWidth="1"/>
    <col min="13073" max="13073" width="8.5703125" style="58" customWidth="1"/>
    <col min="13074" max="13074" width="8.42578125" style="58" customWidth="1"/>
    <col min="13075" max="13075" width="10" style="58" customWidth="1"/>
    <col min="13076" max="13076" width="10.140625" style="58" customWidth="1"/>
    <col min="13077" max="13078" width="9.28515625" style="58" bestFit="1" customWidth="1"/>
    <col min="13079" max="13079" width="15.5703125" style="58" customWidth="1"/>
    <col min="13080" max="13080" width="15.28515625" style="58" customWidth="1"/>
    <col min="13081" max="13081" width="13.42578125" style="58" customWidth="1"/>
    <col min="13082" max="13082" width="10.85546875" style="58" customWidth="1"/>
    <col min="13083" max="13310" width="9.140625" style="58"/>
    <col min="13311" max="13311" width="1.140625" style="58" customWidth="1"/>
    <col min="13312" max="13312" width="9.28515625" style="58" bestFit="1" customWidth="1"/>
    <col min="13313" max="13313" width="14.85546875" style="58" customWidth="1"/>
    <col min="13314" max="13314" width="16.85546875" style="58" customWidth="1"/>
    <col min="13315" max="13315" width="10" style="58" customWidth="1"/>
    <col min="13316" max="13317" width="9.28515625" style="58" bestFit="1" customWidth="1"/>
    <col min="13318" max="13318" width="14.85546875" style="58" customWidth="1"/>
    <col min="13319" max="13319" width="11" style="58" customWidth="1"/>
    <col min="13320" max="13320" width="13.7109375" style="58" customWidth="1"/>
    <col min="13321" max="13321" width="14.28515625" style="58" customWidth="1"/>
    <col min="13322" max="13322" width="12.85546875" style="58" customWidth="1"/>
    <col min="13323" max="13323" width="13.5703125" style="58" customWidth="1"/>
    <col min="13324" max="13324" width="15.140625" style="58" customWidth="1"/>
    <col min="13325" max="13325" width="12.42578125" style="58" customWidth="1"/>
    <col min="13326" max="13326" width="12.5703125" style="58" customWidth="1"/>
    <col min="13327" max="13327" width="9.28515625" style="58" bestFit="1" customWidth="1"/>
    <col min="13328" max="13328" width="9.7109375" style="58" customWidth="1"/>
    <col min="13329" max="13329" width="8.5703125" style="58" customWidth="1"/>
    <col min="13330" max="13330" width="8.42578125" style="58" customWidth="1"/>
    <col min="13331" max="13331" width="10" style="58" customWidth="1"/>
    <col min="13332" max="13332" width="10.140625" style="58" customWidth="1"/>
    <col min="13333" max="13334" width="9.28515625" style="58" bestFit="1" customWidth="1"/>
    <col min="13335" max="13335" width="15.5703125" style="58" customWidth="1"/>
    <col min="13336" max="13336" width="15.28515625" style="58" customWidth="1"/>
    <col min="13337" max="13337" width="13.42578125" style="58" customWidth="1"/>
    <col min="13338" max="13338" width="10.85546875" style="58" customWidth="1"/>
    <col min="13339" max="13566" width="9.140625" style="58"/>
    <col min="13567" max="13567" width="1.140625" style="58" customWidth="1"/>
    <col min="13568" max="13568" width="9.28515625" style="58" bestFit="1" customWidth="1"/>
    <col min="13569" max="13569" width="14.85546875" style="58" customWidth="1"/>
    <col min="13570" max="13570" width="16.85546875" style="58" customWidth="1"/>
    <col min="13571" max="13571" width="10" style="58" customWidth="1"/>
    <col min="13572" max="13573" width="9.28515625" style="58" bestFit="1" customWidth="1"/>
    <col min="13574" max="13574" width="14.85546875" style="58" customWidth="1"/>
    <col min="13575" max="13575" width="11" style="58" customWidth="1"/>
    <col min="13576" max="13576" width="13.7109375" style="58" customWidth="1"/>
    <col min="13577" max="13577" width="14.28515625" style="58" customWidth="1"/>
    <col min="13578" max="13578" width="12.85546875" style="58" customWidth="1"/>
    <col min="13579" max="13579" width="13.5703125" style="58" customWidth="1"/>
    <col min="13580" max="13580" width="15.140625" style="58" customWidth="1"/>
    <col min="13581" max="13581" width="12.42578125" style="58" customWidth="1"/>
    <col min="13582" max="13582" width="12.5703125" style="58" customWidth="1"/>
    <col min="13583" max="13583" width="9.28515625" style="58" bestFit="1" customWidth="1"/>
    <col min="13584" max="13584" width="9.7109375" style="58" customWidth="1"/>
    <col min="13585" max="13585" width="8.5703125" style="58" customWidth="1"/>
    <col min="13586" max="13586" width="8.42578125" style="58" customWidth="1"/>
    <col min="13587" max="13587" width="10" style="58" customWidth="1"/>
    <col min="13588" max="13588" width="10.140625" style="58" customWidth="1"/>
    <col min="13589" max="13590" width="9.28515625" style="58" bestFit="1" customWidth="1"/>
    <col min="13591" max="13591" width="15.5703125" style="58" customWidth="1"/>
    <col min="13592" max="13592" width="15.28515625" style="58" customWidth="1"/>
    <col min="13593" max="13593" width="13.42578125" style="58" customWidth="1"/>
    <col min="13594" max="13594" width="10.85546875" style="58" customWidth="1"/>
    <col min="13595" max="13822" width="9.140625" style="58"/>
    <col min="13823" max="13823" width="1.140625" style="58" customWidth="1"/>
    <col min="13824" max="13824" width="9.28515625" style="58" bestFit="1" customWidth="1"/>
    <col min="13825" max="13825" width="14.85546875" style="58" customWidth="1"/>
    <col min="13826" max="13826" width="16.85546875" style="58" customWidth="1"/>
    <col min="13827" max="13827" width="10" style="58" customWidth="1"/>
    <col min="13828" max="13829" width="9.28515625" style="58" bestFit="1" customWidth="1"/>
    <col min="13830" max="13830" width="14.85546875" style="58" customWidth="1"/>
    <col min="13831" max="13831" width="11" style="58" customWidth="1"/>
    <col min="13832" max="13832" width="13.7109375" style="58" customWidth="1"/>
    <col min="13833" max="13833" width="14.28515625" style="58" customWidth="1"/>
    <col min="13834" max="13834" width="12.85546875" style="58" customWidth="1"/>
    <col min="13835" max="13835" width="13.5703125" style="58" customWidth="1"/>
    <col min="13836" max="13836" width="15.140625" style="58" customWidth="1"/>
    <col min="13837" max="13837" width="12.42578125" style="58" customWidth="1"/>
    <col min="13838" max="13838" width="12.5703125" style="58" customWidth="1"/>
    <col min="13839" max="13839" width="9.28515625" style="58" bestFit="1" customWidth="1"/>
    <col min="13840" max="13840" width="9.7109375" style="58" customWidth="1"/>
    <col min="13841" max="13841" width="8.5703125" style="58" customWidth="1"/>
    <col min="13842" max="13842" width="8.42578125" style="58" customWidth="1"/>
    <col min="13843" max="13843" width="10" style="58" customWidth="1"/>
    <col min="13844" max="13844" width="10.140625" style="58" customWidth="1"/>
    <col min="13845" max="13846" width="9.28515625" style="58" bestFit="1" customWidth="1"/>
    <col min="13847" max="13847" width="15.5703125" style="58" customWidth="1"/>
    <col min="13848" max="13848" width="15.28515625" style="58" customWidth="1"/>
    <col min="13849" max="13849" width="13.42578125" style="58" customWidth="1"/>
    <col min="13850" max="13850" width="10.85546875" style="58" customWidth="1"/>
    <col min="13851" max="14078" width="9.140625" style="58"/>
    <col min="14079" max="14079" width="1.140625" style="58" customWidth="1"/>
    <col min="14080" max="14080" width="9.28515625" style="58" bestFit="1" customWidth="1"/>
    <col min="14081" max="14081" width="14.85546875" style="58" customWidth="1"/>
    <col min="14082" max="14082" width="16.85546875" style="58" customWidth="1"/>
    <col min="14083" max="14083" width="10" style="58" customWidth="1"/>
    <col min="14084" max="14085" width="9.28515625" style="58" bestFit="1" customWidth="1"/>
    <col min="14086" max="14086" width="14.85546875" style="58" customWidth="1"/>
    <col min="14087" max="14087" width="11" style="58" customWidth="1"/>
    <col min="14088" max="14088" width="13.7109375" style="58" customWidth="1"/>
    <col min="14089" max="14089" width="14.28515625" style="58" customWidth="1"/>
    <col min="14090" max="14090" width="12.85546875" style="58" customWidth="1"/>
    <col min="14091" max="14091" width="13.5703125" style="58" customWidth="1"/>
    <col min="14092" max="14092" width="15.140625" style="58" customWidth="1"/>
    <col min="14093" max="14093" width="12.42578125" style="58" customWidth="1"/>
    <col min="14094" max="14094" width="12.5703125" style="58" customWidth="1"/>
    <col min="14095" max="14095" width="9.28515625" style="58" bestFit="1" customWidth="1"/>
    <col min="14096" max="14096" width="9.7109375" style="58" customWidth="1"/>
    <col min="14097" max="14097" width="8.5703125" style="58" customWidth="1"/>
    <col min="14098" max="14098" width="8.42578125" style="58" customWidth="1"/>
    <col min="14099" max="14099" width="10" style="58" customWidth="1"/>
    <col min="14100" max="14100" width="10.140625" style="58" customWidth="1"/>
    <col min="14101" max="14102" width="9.28515625" style="58" bestFit="1" customWidth="1"/>
    <col min="14103" max="14103" width="15.5703125" style="58" customWidth="1"/>
    <col min="14104" max="14104" width="15.28515625" style="58" customWidth="1"/>
    <col min="14105" max="14105" width="13.42578125" style="58" customWidth="1"/>
    <col min="14106" max="14106" width="10.85546875" style="58" customWidth="1"/>
    <col min="14107" max="14334" width="9.140625" style="58"/>
    <col min="14335" max="14335" width="1.140625" style="58" customWidth="1"/>
    <col min="14336" max="14336" width="9.28515625" style="58" bestFit="1" customWidth="1"/>
    <col min="14337" max="14337" width="14.85546875" style="58" customWidth="1"/>
    <col min="14338" max="14338" width="16.85546875" style="58" customWidth="1"/>
    <col min="14339" max="14339" width="10" style="58" customWidth="1"/>
    <col min="14340" max="14341" width="9.28515625" style="58" bestFit="1" customWidth="1"/>
    <col min="14342" max="14342" width="14.85546875" style="58" customWidth="1"/>
    <col min="14343" max="14343" width="11" style="58" customWidth="1"/>
    <col min="14344" max="14344" width="13.7109375" style="58" customWidth="1"/>
    <col min="14345" max="14345" width="14.28515625" style="58" customWidth="1"/>
    <col min="14346" max="14346" width="12.85546875" style="58" customWidth="1"/>
    <col min="14347" max="14347" width="13.5703125" style="58" customWidth="1"/>
    <col min="14348" max="14348" width="15.140625" style="58" customWidth="1"/>
    <col min="14349" max="14349" width="12.42578125" style="58" customWidth="1"/>
    <col min="14350" max="14350" width="12.5703125" style="58" customWidth="1"/>
    <col min="14351" max="14351" width="9.28515625" style="58" bestFit="1" customWidth="1"/>
    <col min="14352" max="14352" width="9.7109375" style="58" customWidth="1"/>
    <col min="14353" max="14353" width="8.5703125" style="58" customWidth="1"/>
    <col min="14354" max="14354" width="8.42578125" style="58" customWidth="1"/>
    <col min="14355" max="14355" width="10" style="58" customWidth="1"/>
    <col min="14356" max="14356" width="10.140625" style="58" customWidth="1"/>
    <col min="14357" max="14358" width="9.28515625" style="58" bestFit="1" customWidth="1"/>
    <col min="14359" max="14359" width="15.5703125" style="58" customWidth="1"/>
    <col min="14360" max="14360" width="15.28515625" style="58" customWidth="1"/>
    <col min="14361" max="14361" width="13.42578125" style="58" customWidth="1"/>
    <col min="14362" max="14362" width="10.85546875" style="58" customWidth="1"/>
    <col min="14363" max="14590" width="9.140625" style="58"/>
    <col min="14591" max="14591" width="1.140625" style="58" customWidth="1"/>
    <col min="14592" max="14592" width="9.28515625" style="58" bestFit="1" customWidth="1"/>
    <col min="14593" max="14593" width="14.85546875" style="58" customWidth="1"/>
    <col min="14594" max="14594" width="16.85546875" style="58" customWidth="1"/>
    <col min="14595" max="14595" width="10" style="58" customWidth="1"/>
    <col min="14596" max="14597" width="9.28515625" style="58" bestFit="1" customWidth="1"/>
    <col min="14598" max="14598" width="14.85546875" style="58" customWidth="1"/>
    <col min="14599" max="14599" width="11" style="58" customWidth="1"/>
    <col min="14600" max="14600" width="13.7109375" style="58" customWidth="1"/>
    <col min="14601" max="14601" width="14.28515625" style="58" customWidth="1"/>
    <col min="14602" max="14602" width="12.85546875" style="58" customWidth="1"/>
    <col min="14603" max="14603" width="13.5703125" style="58" customWidth="1"/>
    <col min="14604" max="14604" width="15.140625" style="58" customWidth="1"/>
    <col min="14605" max="14605" width="12.42578125" style="58" customWidth="1"/>
    <col min="14606" max="14606" width="12.5703125" style="58" customWidth="1"/>
    <col min="14607" max="14607" width="9.28515625" style="58" bestFit="1" customWidth="1"/>
    <col min="14608" max="14608" width="9.7109375" style="58" customWidth="1"/>
    <col min="14609" max="14609" width="8.5703125" style="58" customWidth="1"/>
    <col min="14610" max="14610" width="8.42578125" style="58" customWidth="1"/>
    <col min="14611" max="14611" width="10" style="58" customWidth="1"/>
    <col min="14612" max="14612" width="10.140625" style="58" customWidth="1"/>
    <col min="14613" max="14614" width="9.28515625" style="58" bestFit="1" customWidth="1"/>
    <col min="14615" max="14615" width="15.5703125" style="58" customWidth="1"/>
    <col min="14616" max="14616" width="15.28515625" style="58" customWidth="1"/>
    <col min="14617" max="14617" width="13.42578125" style="58" customWidth="1"/>
    <col min="14618" max="14618" width="10.85546875" style="58" customWidth="1"/>
    <col min="14619" max="14846" width="9.140625" style="58"/>
    <col min="14847" max="14847" width="1.140625" style="58" customWidth="1"/>
    <col min="14848" max="14848" width="9.28515625" style="58" bestFit="1" customWidth="1"/>
    <col min="14849" max="14849" width="14.85546875" style="58" customWidth="1"/>
    <col min="14850" max="14850" width="16.85546875" style="58" customWidth="1"/>
    <col min="14851" max="14851" width="10" style="58" customWidth="1"/>
    <col min="14852" max="14853" width="9.28515625" style="58" bestFit="1" customWidth="1"/>
    <col min="14854" max="14854" width="14.85546875" style="58" customWidth="1"/>
    <col min="14855" max="14855" width="11" style="58" customWidth="1"/>
    <col min="14856" max="14856" width="13.7109375" style="58" customWidth="1"/>
    <col min="14857" max="14857" width="14.28515625" style="58" customWidth="1"/>
    <col min="14858" max="14858" width="12.85546875" style="58" customWidth="1"/>
    <col min="14859" max="14859" width="13.5703125" style="58" customWidth="1"/>
    <col min="14860" max="14860" width="15.140625" style="58" customWidth="1"/>
    <col min="14861" max="14861" width="12.42578125" style="58" customWidth="1"/>
    <col min="14862" max="14862" width="12.5703125" style="58" customWidth="1"/>
    <col min="14863" max="14863" width="9.28515625" style="58" bestFit="1" customWidth="1"/>
    <col min="14864" max="14864" width="9.7109375" style="58" customWidth="1"/>
    <col min="14865" max="14865" width="8.5703125" style="58" customWidth="1"/>
    <col min="14866" max="14866" width="8.42578125" style="58" customWidth="1"/>
    <col min="14867" max="14867" width="10" style="58" customWidth="1"/>
    <col min="14868" max="14868" width="10.140625" style="58" customWidth="1"/>
    <col min="14869" max="14870" width="9.28515625" style="58" bestFit="1" customWidth="1"/>
    <col min="14871" max="14871" width="15.5703125" style="58" customWidth="1"/>
    <col min="14872" max="14872" width="15.28515625" style="58" customWidth="1"/>
    <col min="14873" max="14873" width="13.42578125" style="58" customWidth="1"/>
    <col min="14874" max="14874" width="10.85546875" style="58" customWidth="1"/>
    <col min="14875" max="15102" width="9.140625" style="58"/>
    <col min="15103" max="15103" width="1.140625" style="58" customWidth="1"/>
    <col min="15104" max="15104" width="9.28515625" style="58" bestFit="1" customWidth="1"/>
    <col min="15105" max="15105" width="14.85546875" style="58" customWidth="1"/>
    <col min="15106" max="15106" width="16.85546875" style="58" customWidth="1"/>
    <col min="15107" max="15107" width="10" style="58" customWidth="1"/>
    <col min="15108" max="15109" width="9.28515625" style="58" bestFit="1" customWidth="1"/>
    <col min="15110" max="15110" width="14.85546875" style="58" customWidth="1"/>
    <col min="15111" max="15111" width="11" style="58" customWidth="1"/>
    <col min="15112" max="15112" width="13.7109375" style="58" customWidth="1"/>
    <col min="15113" max="15113" width="14.28515625" style="58" customWidth="1"/>
    <col min="15114" max="15114" width="12.85546875" style="58" customWidth="1"/>
    <col min="15115" max="15115" width="13.5703125" style="58" customWidth="1"/>
    <col min="15116" max="15116" width="15.140625" style="58" customWidth="1"/>
    <col min="15117" max="15117" width="12.42578125" style="58" customWidth="1"/>
    <col min="15118" max="15118" width="12.5703125" style="58" customWidth="1"/>
    <col min="15119" max="15119" width="9.28515625" style="58" bestFit="1" customWidth="1"/>
    <col min="15120" max="15120" width="9.7109375" style="58" customWidth="1"/>
    <col min="15121" max="15121" width="8.5703125" style="58" customWidth="1"/>
    <col min="15122" max="15122" width="8.42578125" style="58" customWidth="1"/>
    <col min="15123" max="15123" width="10" style="58" customWidth="1"/>
    <col min="15124" max="15124" width="10.140625" style="58" customWidth="1"/>
    <col min="15125" max="15126" width="9.28515625" style="58" bestFit="1" customWidth="1"/>
    <col min="15127" max="15127" width="15.5703125" style="58" customWidth="1"/>
    <col min="15128" max="15128" width="15.28515625" style="58" customWidth="1"/>
    <col min="15129" max="15129" width="13.42578125" style="58" customWidth="1"/>
    <col min="15130" max="15130" width="10.85546875" style="58" customWidth="1"/>
    <col min="15131" max="15358" width="9.140625" style="58"/>
    <col min="15359" max="15359" width="1.140625" style="58" customWidth="1"/>
    <col min="15360" max="15360" width="9.28515625" style="58" bestFit="1" customWidth="1"/>
    <col min="15361" max="15361" width="14.85546875" style="58" customWidth="1"/>
    <col min="15362" max="15362" width="16.85546875" style="58" customWidth="1"/>
    <col min="15363" max="15363" width="10" style="58" customWidth="1"/>
    <col min="15364" max="15365" width="9.28515625" style="58" bestFit="1" customWidth="1"/>
    <col min="15366" max="15366" width="14.85546875" style="58" customWidth="1"/>
    <col min="15367" max="15367" width="11" style="58" customWidth="1"/>
    <col min="15368" max="15368" width="13.7109375" style="58" customWidth="1"/>
    <col min="15369" max="15369" width="14.28515625" style="58" customWidth="1"/>
    <col min="15370" max="15370" width="12.85546875" style="58" customWidth="1"/>
    <col min="15371" max="15371" width="13.5703125" style="58" customWidth="1"/>
    <col min="15372" max="15372" width="15.140625" style="58" customWidth="1"/>
    <col min="15373" max="15373" width="12.42578125" style="58" customWidth="1"/>
    <col min="15374" max="15374" width="12.5703125" style="58" customWidth="1"/>
    <col min="15375" max="15375" width="9.28515625" style="58" bestFit="1" customWidth="1"/>
    <col min="15376" max="15376" width="9.7109375" style="58" customWidth="1"/>
    <col min="15377" max="15377" width="8.5703125" style="58" customWidth="1"/>
    <col min="15378" max="15378" width="8.42578125" style="58" customWidth="1"/>
    <col min="15379" max="15379" width="10" style="58" customWidth="1"/>
    <col min="15380" max="15380" width="10.140625" style="58" customWidth="1"/>
    <col min="15381" max="15382" width="9.28515625" style="58" bestFit="1" customWidth="1"/>
    <col min="15383" max="15383" width="15.5703125" style="58" customWidth="1"/>
    <col min="15384" max="15384" width="15.28515625" style="58" customWidth="1"/>
    <col min="15385" max="15385" width="13.42578125" style="58" customWidth="1"/>
    <col min="15386" max="15386" width="10.85546875" style="58" customWidth="1"/>
    <col min="15387" max="15614" width="9.140625" style="58"/>
    <col min="15615" max="15615" width="1.140625" style="58" customWidth="1"/>
    <col min="15616" max="15616" width="9.28515625" style="58" bestFit="1" customWidth="1"/>
    <col min="15617" max="15617" width="14.85546875" style="58" customWidth="1"/>
    <col min="15618" max="15618" width="16.85546875" style="58" customWidth="1"/>
    <col min="15619" max="15619" width="10" style="58" customWidth="1"/>
    <col min="15620" max="15621" width="9.28515625" style="58" bestFit="1" customWidth="1"/>
    <col min="15622" max="15622" width="14.85546875" style="58" customWidth="1"/>
    <col min="15623" max="15623" width="11" style="58" customWidth="1"/>
    <col min="15624" max="15624" width="13.7109375" style="58" customWidth="1"/>
    <col min="15625" max="15625" width="14.28515625" style="58" customWidth="1"/>
    <col min="15626" max="15626" width="12.85546875" style="58" customWidth="1"/>
    <col min="15627" max="15627" width="13.5703125" style="58" customWidth="1"/>
    <col min="15628" max="15628" width="15.140625" style="58" customWidth="1"/>
    <col min="15629" max="15629" width="12.42578125" style="58" customWidth="1"/>
    <col min="15630" max="15630" width="12.5703125" style="58" customWidth="1"/>
    <col min="15631" max="15631" width="9.28515625" style="58" bestFit="1" customWidth="1"/>
    <col min="15632" max="15632" width="9.7109375" style="58" customWidth="1"/>
    <col min="15633" max="15633" width="8.5703125" style="58" customWidth="1"/>
    <col min="15634" max="15634" width="8.42578125" style="58" customWidth="1"/>
    <col min="15635" max="15635" width="10" style="58" customWidth="1"/>
    <col min="15636" max="15636" width="10.140625" style="58" customWidth="1"/>
    <col min="15637" max="15638" width="9.28515625" style="58" bestFit="1" customWidth="1"/>
    <col min="15639" max="15639" width="15.5703125" style="58" customWidth="1"/>
    <col min="15640" max="15640" width="15.28515625" style="58" customWidth="1"/>
    <col min="15641" max="15641" width="13.42578125" style="58" customWidth="1"/>
    <col min="15642" max="15642" width="10.85546875" style="58" customWidth="1"/>
    <col min="15643" max="15870" width="9.140625" style="58"/>
    <col min="15871" max="15871" width="1.140625" style="58" customWidth="1"/>
    <col min="15872" max="15872" width="9.28515625" style="58" bestFit="1" customWidth="1"/>
    <col min="15873" max="15873" width="14.85546875" style="58" customWidth="1"/>
    <col min="15874" max="15874" width="16.85546875" style="58" customWidth="1"/>
    <col min="15875" max="15875" width="10" style="58" customWidth="1"/>
    <col min="15876" max="15877" width="9.28515625" style="58" bestFit="1" customWidth="1"/>
    <col min="15878" max="15878" width="14.85546875" style="58" customWidth="1"/>
    <col min="15879" max="15879" width="11" style="58" customWidth="1"/>
    <col min="15880" max="15880" width="13.7109375" style="58" customWidth="1"/>
    <col min="15881" max="15881" width="14.28515625" style="58" customWidth="1"/>
    <col min="15882" max="15882" width="12.85546875" style="58" customWidth="1"/>
    <col min="15883" max="15883" width="13.5703125" style="58" customWidth="1"/>
    <col min="15884" max="15884" width="15.140625" style="58" customWidth="1"/>
    <col min="15885" max="15885" width="12.42578125" style="58" customWidth="1"/>
    <col min="15886" max="15886" width="12.5703125" style="58" customWidth="1"/>
    <col min="15887" max="15887" width="9.28515625" style="58" bestFit="1" customWidth="1"/>
    <col min="15888" max="15888" width="9.7109375" style="58" customWidth="1"/>
    <col min="15889" max="15889" width="8.5703125" style="58" customWidth="1"/>
    <col min="15890" max="15890" width="8.42578125" style="58" customWidth="1"/>
    <col min="15891" max="15891" width="10" style="58" customWidth="1"/>
    <col min="15892" max="15892" width="10.140625" style="58" customWidth="1"/>
    <col min="15893" max="15894" width="9.28515625" style="58" bestFit="1" customWidth="1"/>
    <col min="15895" max="15895" width="15.5703125" style="58" customWidth="1"/>
    <col min="15896" max="15896" width="15.28515625" style="58" customWidth="1"/>
    <col min="15897" max="15897" width="13.42578125" style="58" customWidth="1"/>
    <col min="15898" max="15898" width="10.85546875" style="58" customWidth="1"/>
    <col min="15899" max="16126" width="9.140625" style="58"/>
    <col min="16127" max="16127" width="1.140625" style="58" customWidth="1"/>
    <col min="16128" max="16128" width="9.28515625" style="58" bestFit="1" customWidth="1"/>
    <col min="16129" max="16129" width="14.85546875" style="58" customWidth="1"/>
    <col min="16130" max="16130" width="16.85546875" style="58" customWidth="1"/>
    <col min="16131" max="16131" width="10" style="58" customWidth="1"/>
    <col min="16132" max="16133" width="9.28515625" style="58" bestFit="1" customWidth="1"/>
    <col min="16134" max="16134" width="14.85546875" style="58" customWidth="1"/>
    <col min="16135" max="16135" width="11" style="58" customWidth="1"/>
    <col min="16136" max="16136" width="13.7109375" style="58" customWidth="1"/>
    <col min="16137" max="16137" width="14.28515625" style="58" customWidth="1"/>
    <col min="16138" max="16138" width="12.85546875" style="58" customWidth="1"/>
    <col min="16139" max="16139" width="13.5703125" style="58" customWidth="1"/>
    <col min="16140" max="16140" width="15.140625" style="58" customWidth="1"/>
    <col min="16141" max="16141" width="12.42578125" style="58" customWidth="1"/>
    <col min="16142" max="16142" width="12.5703125" style="58" customWidth="1"/>
    <col min="16143" max="16143" width="9.28515625" style="58" bestFit="1" customWidth="1"/>
    <col min="16144" max="16144" width="9.7109375" style="58" customWidth="1"/>
    <col min="16145" max="16145" width="8.5703125" style="58" customWidth="1"/>
    <col min="16146" max="16146" width="8.42578125" style="58" customWidth="1"/>
    <col min="16147" max="16147" width="10" style="58" customWidth="1"/>
    <col min="16148" max="16148" width="10.140625" style="58" customWidth="1"/>
    <col min="16149" max="16150" width="9.28515625" style="58" bestFit="1" customWidth="1"/>
    <col min="16151" max="16151" width="15.5703125" style="58" customWidth="1"/>
    <col min="16152" max="16152" width="15.28515625" style="58" customWidth="1"/>
    <col min="16153" max="16153" width="13.42578125" style="58" customWidth="1"/>
    <col min="16154" max="16154" width="10.85546875" style="58" customWidth="1"/>
    <col min="16155" max="16384" width="9.140625" style="58"/>
  </cols>
  <sheetData>
    <row r="5" spans="1:26" ht="59.2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299" t="s">
        <v>971</v>
      </c>
      <c r="Y5" s="299"/>
      <c r="Z5" s="299"/>
    </row>
    <row r="6" spans="1:26" ht="42" customHeight="1" x14ac:dyDescent="0.3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63"/>
      <c r="Y6" s="163"/>
      <c r="Z6" s="163" t="s">
        <v>972</v>
      </c>
    </row>
    <row r="7" spans="1:26" ht="21" customHeight="1" x14ac:dyDescent="0.45">
      <c r="P7" s="66"/>
      <c r="X7" s="164"/>
      <c r="Y7" s="165"/>
      <c r="Z7" s="166" t="s">
        <v>973</v>
      </c>
    </row>
    <row r="8" spans="1:26" ht="23.25" customHeight="1" x14ac:dyDescent="0.3">
      <c r="A8" s="288" t="s">
        <v>970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</row>
    <row r="9" spans="1:26" ht="30" customHeight="1" x14ac:dyDescent="0.3">
      <c r="A9" s="289" t="s">
        <v>968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</row>
    <row r="10" spans="1:26" ht="29.25" customHeight="1" x14ac:dyDescent="0.3">
      <c r="A10" s="290" t="s">
        <v>969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</row>
    <row r="11" spans="1:26" ht="18" customHeight="1" thickBot="1" x14ac:dyDescent="0.5">
      <c r="A11" s="160"/>
      <c r="B11" s="160"/>
      <c r="C11" s="160"/>
      <c r="D11" s="160"/>
      <c r="E11" s="160"/>
      <c r="F11" s="160"/>
      <c r="G11" s="161"/>
      <c r="H11" s="161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</row>
    <row r="12" spans="1:26" ht="34.5" customHeight="1" x14ac:dyDescent="0.3">
      <c r="A12" s="291" t="s">
        <v>975</v>
      </c>
      <c r="B12" s="293" t="s">
        <v>974</v>
      </c>
      <c r="C12" s="293"/>
      <c r="D12" s="293"/>
      <c r="E12" s="293"/>
      <c r="F12" s="293"/>
      <c r="G12" s="293"/>
      <c r="H12" s="293" t="s">
        <v>983</v>
      </c>
      <c r="I12" s="293" t="s">
        <v>984</v>
      </c>
      <c r="J12" s="293"/>
      <c r="K12" s="293"/>
      <c r="L12" s="293"/>
      <c r="M12" s="293" t="s">
        <v>989</v>
      </c>
      <c r="N12" s="293"/>
      <c r="O12" s="293"/>
      <c r="P12" s="293"/>
      <c r="Q12" s="293" t="s">
        <v>994</v>
      </c>
      <c r="R12" s="293"/>
      <c r="S12" s="293"/>
      <c r="T12" s="293"/>
      <c r="U12" s="293"/>
      <c r="V12" s="293"/>
      <c r="W12" s="293"/>
      <c r="X12" s="293"/>
      <c r="Y12" s="293" t="s">
        <v>1001</v>
      </c>
      <c r="Z12" s="295" t="s">
        <v>1002</v>
      </c>
    </row>
    <row r="13" spans="1:26" ht="56.25" customHeight="1" x14ac:dyDescent="0.3">
      <c r="A13" s="292"/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6"/>
    </row>
    <row r="14" spans="1:26" ht="89.25" customHeight="1" x14ac:dyDescent="0.3">
      <c r="A14" s="292"/>
      <c r="B14" s="297" t="s">
        <v>976</v>
      </c>
      <c r="C14" s="294" t="s">
        <v>977</v>
      </c>
      <c r="D14" s="294" t="s">
        <v>978</v>
      </c>
      <c r="E14" s="294" t="s">
        <v>979</v>
      </c>
      <c r="F14" s="294"/>
      <c r="G14" s="297" t="s">
        <v>982</v>
      </c>
      <c r="H14" s="294"/>
      <c r="I14" s="297" t="s">
        <v>985</v>
      </c>
      <c r="J14" s="297" t="s">
        <v>986</v>
      </c>
      <c r="K14" s="297" t="s">
        <v>987</v>
      </c>
      <c r="L14" s="297" t="s">
        <v>988</v>
      </c>
      <c r="M14" s="294" t="s">
        <v>990</v>
      </c>
      <c r="N14" s="294"/>
      <c r="O14" s="294" t="s">
        <v>992</v>
      </c>
      <c r="P14" s="294" t="s">
        <v>993</v>
      </c>
      <c r="Q14" s="294" t="s">
        <v>995</v>
      </c>
      <c r="R14" s="294"/>
      <c r="S14" s="294" t="s">
        <v>996</v>
      </c>
      <c r="T14" s="294"/>
      <c r="U14" s="294" t="s">
        <v>997</v>
      </c>
      <c r="V14" s="294"/>
      <c r="W14" s="294" t="s">
        <v>998</v>
      </c>
      <c r="X14" s="294"/>
      <c r="Y14" s="294"/>
      <c r="Z14" s="296"/>
    </row>
    <row r="15" spans="1:26" ht="205.5" customHeight="1" x14ac:dyDescent="0.3">
      <c r="A15" s="292"/>
      <c r="B15" s="297"/>
      <c r="C15" s="294"/>
      <c r="D15" s="294"/>
      <c r="E15" s="294" t="s">
        <v>980</v>
      </c>
      <c r="F15" s="294" t="s">
        <v>981</v>
      </c>
      <c r="G15" s="297"/>
      <c r="H15" s="294"/>
      <c r="I15" s="297"/>
      <c r="J15" s="297"/>
      <c r="K15" s="297"/>
      <c r="L15" s="297"/>
      <c r="M15" s="294" t="s">
        <v>23</v>
      </c>
      <c r="N15" s="294" t="s">
        <v>991</v>
      </c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6"/>
    </row>
    <row r="16" spans="1:26" ht="90.75" customHeight="1" x14ac:dyDescent="0.3">
      <c r="A16" s="292"/>
      <c r="B16" s="297"/>
      <c r="C16" s="294"/>
      <c r="D16" s="294"/>
      <c r="E16" s="294"/>
      <c r="F16" s="294"/>
      <c r="G16" s="297"/>
      <c r="H16" s="294"/>
      <c r="I16" s="297"/>
      <c r="J16" s="297"/>
      <c r="K16" s="297"/>
      <c r="L16" s="297"/>
      <c r="M16" s="294"/>
      <c r="N16" s="294"/>
      <c r="O16" s="294"/>
      <c r="P16" s="294"/>
      <c r="Q16" s="167" t="s">
        <v>999</v>
      </c>
      <c r="R16" s="168" t="s">
        <v>1000</v>
      </c>
      <c r="S16" s="167" t="s">
        <v>999</v>
      </c>
      <c r="T16" s="168" t="s">
        <v>1000</v>
      </c>
      <c r="U16" s="167" t="s">
        <v>980</v>
      </c>
      <c r="V16" s="167" t="s">
        <v>981</v>
      </c>
      <c r="W16" s="167" t="s">
        <v>999</v>
      </c>
      <c r="X16" s="168" t="s">
        <v>1000</v>
      </c>
      <c r="Y16" s="294"/>
      <c r="Z16" s="296"/>
    </row>
    <row r="17" spans="1:26" ht="18" customHeight="1" x14ac:dyDescent="0.3">
      <c r="A17" s="69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0">
        <v>11</v>
      </c>
      <c r="L17" s="70">
        <v>12</v>
      </c>
      <c r="M17" s="70">
        <v>13</v>
      </c>
      <c r="N17" s="70">
        <v>14</v>
      </c>
      <c r="O17" s="70">
        <v>15</v>
      </c>
      <c r="P17" s="70">
        <v>16</v>
      </c>
      <c r="Q17" s="70">
        <v>17</v>
      </c>
      <c r="R17" s="70">
        <v>18</v>
      </c>
      <c r="S17" s="70">
        <v>19</v>
      </c>
      <c r="T17" s="70">
        <v>20</v>
      </c>
      <c r="U17" s="70">
        <v>21</v>
      </c>
      <c r="V17" s="70">
        <v>22</v>
      </c>
      <c r="W17" s="70">
        <v>23</v>
      </c>
      <c r="X17" s="70">
        <v>24</v>
      </c>
      <c r="Y17" s="70">
        <v>25</v>
      </c>
      <c r="Z17" s="70">
        <v>26</v>
      </c>
    </row>
    <row r="18" spans="1:26" s="75" customFormat="1" ht="30" customHeight="1" x14ac:dyDescent="0.3">
      <c r="A18" s="71">
        <v>1</v>
      </c>
      <c r="B18" s="249" t="s">
        <v>1006</v>
      </c>
      <c r="C18" s="169" t="s">
        <v>1007</v>
      </c>
      <c r="D18" s="84" t="s">
        <v>1503</v>
      </c>
      <c r="E18" s="74">
        <f>E19+E31+E61+E133+E84+E87+E89+E95+E98+E110+E135</f>
        <v>107</v>
      </c>
      <c r="F18" s="74">
        <f>F19+F31+F61+F133+F84+F87+F89+F95+F98+F110+F135</f>
        <v>107</v>
      </c>
      <c r="G18" s="249" t="s">
        <v>1005</v>
      </c>
      <c r="H18" s="249" t="s">
        <v>1004</v>
      </c>
      <c r="I18" s="74">
        <f>I19+I31+I61+I133+I84+I87+I89+I95+I98+I110+I135</f>
        <v>510693.20600000001</v>
      </c>
      <c r="J18" s="74">
        <f>J19+J31+J61+J133+J84+J87+J89+J95+J98+J110+J135</f>
        <v>510693.20600000001</v>
      </c>
      <c r="K18" s="74"/>
      <c r="L18" s="74"/>
      <c r="M18" s="74">
        <f>M19+M31+M61+M133+M84+M87+M89+M95+M98+M110+M135</f>
        <v>510693.20600000001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258"/>
      <c r="Z18" s="298" t="s">
        <v>1003</v>
      </c>
    </row>
    <row r="19" spans="1:26" s="75" customFormat="1" ht="30.75" customHeight="1" outlineLevel="1" x14ac:dyDescent="0.3">
      <c r="A19" s="71" t="s">
        <v>22</v>
      </c>
      <c r="B19" s="250"/>
      <c r="C19" s="106" t="s">
        <v>1008</v>
      </c>
      <c r="D19" s="84" t="s">
        <v>1503</v>
      </c>
      <c r="E19" s="76">
        <f>SUM(E20:E30)</f>
        <v>11</v>
      </c>
      <c r="F19" s="76">
        <f>SUM(F20:F30)</f>
        <v>11</v>
      </c>
      <c r="G19" s="250"/>
      <c r="H19" s="250"/>
      <c r="I19" s="76">
        <f>SUM(I20:I30)</f>
        <v>111175</v>
      </c>
      <c r="J19" s="76">
        <f>SUM(J20:J30)</f>
        <v>111175</v>
      </c>
      <c r="K19" s="74"/>
      <c r="L19" s="74"/>
      <c r="M19" s="76">
        <f>SUM(M20:M30)</f>
        <v>111175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259"/>
      <c r="Z19" s="298"/>
    </row>
    <row r="20" spans="1:26" s="75" customFormat="1" ht="46.5" customHeight="1" outlineLevel="2" x14ac:dyDescent="0.3">
      <c r="A20" s="78" t="s">
        <v>25</v>
      </c>
      <c r="B20" s="250"/>
      <c r="C20" s="109" t="s">
        <v>1009</v>
      </c>
      <c r="D20" s="117" t="s">
        <v>1503</v>
      </c>
      <c r="E20" s="80">
        <v>1</v>
      </c>
      <c r="F20" s="80">
        <v>1</v>
      </c>
      <c r="G20" s="250"/>
      <c r="H20" s="250"/>
      <c r="I20" s="143">
        <v>9245</v>
      </c>
      <c r="J20" s="143">
        <v>9245</v>
      </c>
      <c r="K20" s="74" t="s">
        <v>45</v>
      </c>
      <c r="L20" s="74" t="s">
        <v>45</v>
      </c>
      <c r="M20" s="143">
        <v>9245</v>
      </c>
      <c r="N20" s="74"/>
      <c r="O20" s="74" t="s">
        <v>45</v>
      </c>
      <c r="P20" s="74" t="s">
        <v>45</v>
      </c>
      <c r="Q20" s="74" t="s">
        <v>45</v>
      </c>
      <c r="R20" s="74" t="s">
        <v>45</v>
      </c>
      <c r="S20" s="74" t="s">
        <v>45</v>
      </c>
      <c r="T20" s="74" t="s">
        <v>45</v>
      </c>
      <c r="U20" s="74" t="s">
        <v>45</v>
      </c>
      <c r="V20" s="74" t="s">
        <v>45</v>
      </c>
      <c r="W20" s="74" t="s">
        <v>45</v>
      </c>
      <c r="X20" s="74" t="s">
        <v>45</v>
      </c>
      <c r="Y20" s="259"/>
      <c r="Z20" s="298"/>
    </row>
    <row r="21" spans="1:26" s="75" customFormat="1" ht="75.75" customHeight="1" outlineLevel="2" x14ac:dyDescent="0.3">
      <c r="A21" s="78" t="s">
        <v>110</v>
      </c>
      <c r="B21" s="250"/>
      <c r="C21" s="109" t="s">
        <v>1010</v>
      </c>
      <c r="D21" s="117" t="s">
        <v>1503</v>
      </c>
      <c r="E21" s="80">
        <v>1</v>
      </c>
      <c r="F21" s="80">
        <v>1</v>
      </c>
      <c r="G21" s="250"/>
      <c r="H21" s="250"/>
      <c r="I21" s="143">
        <v>7895</v>
      </c>
      <c r="J21" s="143">
        <v>7895</v>
      </c>
      <c r="K21" s="74" t="s">
        <v>45</v>
      </c>
      <c r="L21" s="74" t="s">
        <v>45</v>
      </c>
      <c r="M21" s="143">
        <v>7895</v>
      </c>
      <c r="N21" s="74"/>
      <c r="O21" s="74" t="s">
        <v>45</v>
      </c>
      <c r="P21" s="74" t="s">
        <v>45</v>
      </c>
      <c r="Q21" s="74" t="s">
        <v>45</v>
      </c>
      <c r="R21" s="74" t="s">
        <v>45</v>
      </c>
      <c r="S21" s="74" t="s">
        <v>45</v>
      </c>
      <c r="T21" s="74" t="s">
        <v>45</v>
      </c>
      <c r="U21" s="74" t="s">
        <v>45</v>
      </c>
      <c r="V21" s="74" t="s">
        <v>45</v>
      </c>
      <c r="W21" s="74" t="s">
        <v>45</v>
      </c>
      <c r="X21" s="74" t="s">
        <v>45</v>
      </c>
      <c r="Y21" s="259"/>
      <c r="Z21" s="298"/>
    </row>
    <row r="22" spans="1:26" s="75" customFormat="1" ht="49.5" customHeight="1" outlineLevel="2" x14ac:dyDescent="0.3">
      <c r="A22" s="78" t="s">
        <v>111</v>
      </c>
      <c r="B22" s="250"/>
      <c r="C22" s="109" t="s">
        <v>1011</v>
      </c>
      <c r="D22" s="117" t="s">
        <v>1503</v>
      </c>
      <c r="E22" s="80">
        <v>1</v>
      </c>
      <c r="F22" s="80">
        <v>1</v>
      </c>
      <c r="G22" s="250"/>
      <c r="H22" s="250"/>
      <c r="I22" s="143">
        <v>9245</v>
      </c>
      <c r="J22" s="143">
        <v>9245</v>
      </c>
      <c r="K22" s="74" t="s">
        <v>45</v>
      </c>
      <c r="L22" s="74" t="s">
        <v>45</v>
      </c>
      <c r="M22" s="143">
        <v>9245</v>
      </c>
      <c r="N22" s="74"/>
      <c r="O22" s="74" t="s">
        <v>45</v>
      </c>
      <c r="P22" s="74" t="s">
        <v>45</v>
      </c>
      <c r="Q22" s="74" t="s">
        <v>45</v>
      </c>
      <c r="R22" s="74" t="s">
        <v>45</v>
      </c>
      <c r="S22" s="74" t="s">
        <v>45</v>
      </c>
      <c r="T22" s="74" t="s">
        <v>45</v>
      </c>
      <c r="U22" s="74" t="s">
        <v>45</v>
      </c>
      <c r="V22" s="74" t="s">
        <v>45</v>
      </c>
      <c r="W22" s="74" t="s">
        <v>45</v>
      </c>
      <c r="X22" s="74" t="s">
        <v>45</v>
      </c>
      <c r="Y22" s="259"/>
      <c r="Z22" s="298"/>
    </row>
    <row r="23" spans="1:26" s="75" customFormat="1" ht="67.5" customHeight="1" outlineLevel="2" x14ac:dyDescent="0.3">
      <c r="A23" s="78" t="s">
        <v>112</v>
      </c>
      <c r="B23" s="250"/>
      <c r="C23" s="109" t="s">
        <v>1012</v>
      </c>
      <c r="D23" s="117" t="s">
        <v>1503</v>
      </c>
      <c r="E23" s="80">
        <v>1</v>
      </c>
      <c r="F23" s="80">
        <v>1</v>
      </c>
      <c r="G23" s="250"/>
      <c r="H23" s="250"/>
      <c r="I23" s="143">
        <v>23095</v>
      </c>
      <c r="J23" s="143">
        <v>23095</v>
      </c>
      <c r="K23" s="74" t="s">
        <v>45</v>
      </c>
      <c r="L23" s="74" t="s">
        <v>45</v>
      </c>
      <c r="M23" s="143">
        <v>23095</v>
      </c>
      <c r="N23" s="74"/>
      <c r="O23" s="74" t="s">
        <v>45</v>
      </c>
      <c r="P23" s="74" t="s">
        <v>45</v>
      </c>
      <c r="Q23" s="74" t="s">
        <v>45</v>
      </c>
      <c r="R23" s="74" t="s">
        <v>45</v>
      </c>
      <c r="S23" s="74" t="s">
        <v>45</v>
      </c>
      <c r="T23" s="74" t="s">
        <v>45</v>
      </c>
      <c r="U23" s="74" t="s">
        <v>45</v>
      </c>
      <c r="V23" s="74" t="s">
        <v>45</v>
      </c>
      <c r="W23" s="74" t="s">
        <v>45</v>
      </c>
      <c r="X23" s="74" t="s">
        <v>45</v>
      </c>
      <c r="Y23" s="259"/>
      <c r="Z23" s="298"/>
    </row>
    <row r="24" spans="1:26" s="75" customFormat="1" ht="48" customHeight="1" outlineLevel="2" x14ac:dyDescent="0.3">
      <c r="A24" s="78" t="s">
        <v>113</v>
      </c>
      <c r="B24" s="250"/>
      <c r="C24" s="109" t="s">
        <v>1013</v>
      </c>
      <c r="D24" s="117" t="s">
        <v>1503</v>
      </c>
      <c r="E24" s="80">
        <v>1</v>
      </c>
      <c r="F24" s="80">
        <v>1</v>
      </c>
      <c r="G24" s="250"/>
      <c r="H24" s="250"/>
      <c r="I24" s="143">
        <v>14595</v>
      </c>
      <c r="J24" s="143">
        <v>14595</v>
      </c>
      <c r="K24" s="74" t="s">
        <v>45</v>
      </c>
      <c r="L24" s="74" t="s">
        <v>45</v>
      </c>
      <c r="M24" s="143">
        <v>14595</v>
      </c>
      <c r="N24" s="74"/>
      <c r="O24" s="74" t="s">
        <v>45</v>
      </c>
      <c r="P24" s="74" t="s">
        <v>45</v>
      </c>
      <c r="Q24" s="74" t="s">
        <v>45</v>
      </c>
      <c r="R24" s="74" t="s">
        <v>45</v>
      </c>
      <c r="S24" s="74" t="s">
        <v>45</v>
      </c>
      <c r="T24" s="74" t="s">
        <v>45</v>
      </c>
      <c r="U24" s="74" t="s">
        <v>45</v>
      </c>
      <c r="V24" s="74" t="s">
        <v>45</v>
      </c>
      <c r="W24" s="74" t="s">
        <v>45</v>
      </c>
      <c r="X24" s="74" t="s">
        <v>45</v>
      </c>
      <c r="Y24" s="259"/>
      <c r="Z24" s="298"/>
    </row>
    <row r="25" spans="1:26" s="75" customFormat="1" ht="48" customHeight="1" outlineLevel="2" x14ac:dyDescent="0.3">
      <c r="A25" s="78" t="s">
        <v>290</v>
      </c>
      <c r="B25" s="250"/>
      <c r="C25" s="109" t="s">
        <v>1014</v>
      </c>
      <c r="D25" s="117" t="s">
        <v>1503</v>
      </c>
      <c r="E25" s="80">
        <v>1</v>
      </c>
      <c r="F25" s="80">
        <v>1</v>
      </c>
      <c r="G25" s="250"/>
      <c r="H25" s="250"/>
      <c r="I25" s="143">
        <v>8715</v>
      </c>
      <c r="J25" s="143">
        <v>8715</v>
      </c>
      <c r="K25" s="74" t="s">
        <v>45</v>
      </c>
      <c r="L25" s="74" t="s">
        <v>45</v>
      </c>
      <c r="M25" s="143">
        <v>8715</v>
      </c>
      <c r="N25" s="74"/>
      <c r="O25" s="74" t="s">
        <v>45</v>
      </c>
      <c r="P25" s="74" t="s">
        <v>45</v>
      </c>
      <c r="Q25" s="74" t="s">
        <v>45</v>
      </c>
      <c r="R25" s="74" t="s">
        <v>45</v>
      </c>
      <c r="S25" s="74" t="s">
        <v>45</v>
      </c>
      <c r="T25" s="74" t="s">
        <v>45</v>
      </c>
      <c r="U25" s="74" t="s">
        <v>45</v>
      </c>
      <c r="V25" s="74" t="s">
        <v>45</v>
      </c>
      <c r="W25" s="74" t="s">
        <v>45</v>
      </c>
      <c r="X25" s="74" t="s">
        <v>45</v>
      </c>
      <c r="Y25" s="259"/>
      <c r="Z25" s="298"/>
    </row>
    <row r="26" spans="1:26" s="75" customFormat="1" ht="48" customHeight="1" outlineLevel="2" x14ac:dyDescent="0.3">
      <c r="A26" s="78" t="s">
        <v>291</v>
      </c>
      <c r="B26" s="250"/>
      <c r="C26" s="109" t="s">
        <v>1015</v>
      </c>
      <c r="D26" s="117" t="s">
        <v>1503</v>
      </c>
      <c r="E26" s="80">
        <v>1</v>
      </c>
      <c r="F26" s="80">
        <v>1</v>
      </c>
      <c r="G26" s="250"/>
      <c r="H26" s="250"/>
      <c r="I26" s="143">
        <v>18305</v>
      </c>
      <c r="J26" s="143">
        <v>18305</v>
      </c>
      <c r="K26" s="74" t="s">
        <v>45</v>
      </c>
      <c r="L26" s="74" t="s">
        <v>45</v>
      </c>
      <c r="M26" s="143">
        <v>18305</v>
      </c>
      <c r="N26" s="74"/>
      <c r="O26" s="74" t="s">
        <v>45</v>
      </c>
      <c r="P26" s="74" t="s">
        <v>45</v>
      </c>
      <c r="Q26" s="74" t="s">
        <v>45</v>
      </c>
      <c r="R26" s="74" t="s">
        <v>45</v>
      </c>
      <c r="S26" s="74" t="s">
        <v>45</v>
      </c>
      <c r="T26" s="74" t="s">
        <v>45</v>
      </c>
      <c r="U26" s="74" t="s">
        <v>45</v>
      </c>
      <c r="V26" s="74" t="s">
        <v>45</v>
      </c>
      <c r="W26" s="74" t="s">
        <v>45</v>
      </c>
      <c r="X26" s="74" t="s">
        <v>45</v>
      </c>
      <c r="Y26" s="259"/>
      <c r="Z26" s="298"/>
    </row>
    <row r="27" spans="1:26" s="75" customFormat="1" ht="48" customHeight="1" outlineLevel="2" x14ac:dyDescent="0.3">
      <c r="A27" s="78" t="s">
        <v>292</v>
      </c>
      <c r="B27" s="250"/>
      <c r="C27" s="109" t="s">
        <v>1016</v>
      </c>
      <c r="D27" s="117" t="s">
        <v>1503</v>
      </c>
      <c r="E27" s="80">
        <v>1</v>
      </c>
      <c r="F27" s="80">
        <v>1</v>
      </c>
      <c r="G27" s="250"/>
      <c r="H27" s="250"/>
      <c r="I27" s="143">
        <v>6245</v>
      </c>
      <c r="J27" s="143">
        <v>6245</v>
      </c>
      <c r="K27" s="74" t="s">
        <v>45</v>
      </c>
      <c r="L27" s="74" t="s">
        <v>45</v>
      </c>
      <c r="M27" s="143">
        <v>6245</v>
      </c>
      <c r="N27" s="74"/>
      <c r="O27" s="74" t="s">
        <v>45</v>
      </c>
      <c r="P27" s="74" t="s">
        <v>45</v>
      </c>
      <c r="Q27" s="74" t="s">
        <v>45</v>
      </c>
      <c r="R27" s="74" t="s">
        <v>45</v>
      </c>
      <c r="S27" s="74" t="s">
        <v>45</v>
      </c>
      <c r="T27" s="74" t="s">
        <v>45</v>
      </c>
      <c r="U27" s="74" t="s">
        <v>45</v>
      </c>
      <c r="V27" s="74" t="s">
        <v>45</v>
      </c>
      <c r="W27" s="74" t="s">
        <v>45</v>
      </c>
      <c r="X27" s="74" t="s">
        <v>45</v>
      </c>
      <c r="Y27" s="259"/>
      <c r="Z27" s="298"/>
    </row>
    <row r="28" spans="1:26" s="75" customFormat="1" ht="48" customHeight="1" outlineLevel="2" x14ac:dyDescent="0.3">
      <c r="A28" s="78" t="s">
        <v>293</v>
      </c>
      <c r="B28" s="250"/>
      <c r="C28" s="109" t="s">
        <v>1017</v>
      </c>
      <c r="D28" s="117" t="s">
        <v>1503</v>
      </c>
      <c r="E28" s="80">
        <v>1</v>
      </c>
      <c r="F28" s="80">
        <v>1</v>
      </c>
      <c r="G28" s="250"/>
      <c r="H28" s="250"/>
      <c r="I28" s="143">
        <v>6245</v>
      </c>
      <c r="J28" s="143">
        <v>6245</v>
      </c>
      <c r="K28" s="74" t="s">
        <v>45</v>
      </c>
      <c r="L28" s="74" t="s">
        <v>45</v>
      </c>
      <c r="M28" s="143">
        <v>6245</v>
      </c>
      <c r="N28" s="74"/>
      <c r="O28" s="74" t="s">
        <v>45</v>
      </c>
      <c r="P28" s="74" t="s">
        <v>45</v>
      </c>
      <c r="Q28" s="74" t="s">
        <v>45</v>
      </c>
      <c r="R28" s="74" t="s">
        <v>45</v>
      </c>
      <c r="S28" s="74" t="s">
        <v>45</v>
      </c>
      <c r="T28" s="74" t="s">
        <v>45</v>
      </c>
      <c r="U28" s="74" t="s">
        <v>45</v>
      </c>
      <c r="V28" s="74" t="s">
        <v>45</v>
      </c>
      <c r="W28" s="74" t="s">
        <v>45</v>
      </c>
      <c r="X28" s="74" t="s">
        <v>45</v>
      </c>
      <c r="Y28" s="259"/>
      <c r="Z28" s="298"/>
    </row>
    <row r="29" spans="1:26" s="75" customFormat="1" ht="48" customHeight="1" outlineLevel="2" x14ac:dyDescent="0.3">
      <c r="A29" s="78" t="s">
        <v>294</v>
      </c>
      <c r="B29" s="250"/>
      <c r="C29" s="109" t="s">
        <v>1018</v>
      </c>
      <c r="D29" s="117" t="s">
        <v>1503</v>
      </c>
      <c r="E29" s="80">
        <v>1</v>
      </c>
      <c r="F29" s="80">
        <v>1</v>
      </c>
      <c r="G29" s="250"/>
      <c r="H29" s="250"/>
      <c r="I29" s="143">
        <v>6245</v>
      </c>
      <c r="J29" s="143">
        <v>6245</v>
      </c>
      <c r="K29" s="74" t="s">
        <v>45</v>
      </c>
      <c r="L29" s="74" t="s">
        <v>45</v>
      </c>
      <c r="M29" s="143">
        <v>6245</v>
      </c>
      <c r="N29" s="74"/>
      <c r="O29" s="74" t="s">
        <v>45</v>
      </c>
      <c r="P29" s="74" t="s">
        <v>45</v>
      </c>
      <c r="Q29" s="74" t="s">
        <v>45</v>
      </c>
      <c r="R29" s="74" t="s">
        <v>45</v>
      </c>
      <c r="S29" s="74" t="s">
        <v>45</v>
      </c>
      <c r="T29" s="74" t="s">
        <v>45</v>
      </c>
      <c r="U29" s="74" t="s">
        <v>45</v>
      </c>
      <c r="V29" s="74" t="s">
        <v>45</v>
      </c>
      <c r="W29" s="74" t="s">
        <v>45</v>
      </c>
      <c r="X29" s="74" t="s">
        <v>45</v>
      </c>
      <c r="Y29" s="259"/>
      <c r="Z29" s="298"/>
    </row>
    <row r="30" spans="1:26" s="75" customFormat="1" ht="48" customHeight="1" outlineLevel="2" x14ac:dyDescent="0.3">
      <c r="A30" s="78" t="s">
        <v>295</v>
      </c>
      <c r="B30" s="250"/>
      <c r="C30" s="109" t="s">
        <v>1019</v>
      </c>
      <c r="D30" s="117" t="s">
        <v>1503</v>
      </c>
      <c r="E30" s="80">
        <v>1</v>
      </c>
      <c r="F30" s="80">
        <v>1</v>
      </c>
      <c r="G30" s="250"/>
      <c r="H30" s="250"/>
      <c r="I30" s="143">
        <v>1345</v>
      </c>
      <c r="J30" s="143">
        <v>1345</v>
      </c>
      <c r="K30" s="74" t="s">
        <v>45</v>
      </c>
      <c r="L30" s="74" t="s">
        <v>45</v>
      </c>
      <c r="M30" s="143">
        <v>1345</v>
      </c>
      <c r="N30" s="74"/>
      <c r="O30" s="74" t="s">
        <v>45</v>
      </c>
      <c r="P30" s="74" t="s">
        <v>45</v>
      </c>
      <c r="Q30" s="74" t="s">
        <v>45</v>
      </c>
      <c r="R30" s="74" t="s">
        <v>45</v>
      </c>
      <c r="S30" s="74" t="s">
        <v>45</v>
      </c>
      <c r="T30" s="74" t="s">
        <v>45</v>
      </c>
      <c r="U30" s="74" t="s">
        <v>45</v>
      </c>
      <c r="V30" s="74" t="s">
        <v>45</v>
      </c>
      <c r="W30" s="74" t="s">
        <v>45</v>
      </c>
      <c r="X30" s="74" t="s">
        <v>45</v>
      </c>
      <c r="Y30" s="259"/>
      <c r="Z30" s="298"/>
    </row>
    <row r="31" spans="1:26" s="75" customFormat="1" ht="44.25" customHeight="1" outlineLevel="1" x14ac:dyDescent="0.3">
      <c r="A31" s="71" t="s">
        <v>26</v>
      </c>
      <c r="B31" s="250"/>
      <c r="C31" s="106" t="s">
        <v>1020</v>
      </c>
      <c r="D31" s="84" t="s">
        <v>1503</v>
      </c>
      <c r="E31" s="84">
        <f>SUM(E32:E60)</f>
        <v>29</v>
      </c>
      <c r="F31" s="84">
        <f>SUM(F32:F60)</f>
        <v>29</v>
      </c>
      <c r="G31" s="250"/>
      <c r="H31" s="250"/>
      <c r="I31" s="76">
        <f>SUM(I32:I60)</f>
        <v>184898</v>
      </c>
      <c r="J31" s="76">
        <f>SUM(J32:J60)</f>
        <v>184898</v>
      </c>
      <c r="K31" s="74"/>
      <c r="L31" s="74"/>
      <c r="M31" s="76">
        <f>SUM(M32:M60)</f>
        <v>184898</v>
      </c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259"/>
      <c r="Z31" s="298"/>
    </row>
    <row r="32" spans="1:26" s="75" customFormat="1" ht="39.75" customHeight="1" outlineLevel="2" x14ac:dyDescent="0.3">
      <c r="A32" s="78" t="s">
        <v>72</v>
      </c>
      <c r="B32" s="250"/>
      <c r="C32" s="109" t="s">
        <v>1021</v>
      </c>
      <c r="D32" s="117" t="s">
        <v>1503</v>
      </c>
      <c r="E32" s="80">
        <v>1</v>
      </c>
      <c r="F32" s="80">
        <v>1</v>
      </c>
      <c r="G32" s="250"/>
      <c r="H32" s="250"/>
      <c r="I32" s="143">
        <v>5738</v>
      </c>
      <c r="J32" s="143">
        <v>5738</v>
      </c>
      <c r="K32" s="74" t="s">
        <v>45</v>
      </c>
      <c r="L32" s="74" t="s">
        <v>45</v>
      </c>
      <c r="M32" s="143">
        <v>5738</v>
      </c>
      <c r="N32" s="74"/>
      <c r="O32" s="74" t="s">
        <v>45</v>
      </c>
      <c r="P32" s="74" t="s">
        <v>45</v>
      </c>
      <c r="Q32" s="74" t="s">
        <v>45</v>
      </c>
      <c r="R32" s="74" t="s">
        <v>45</v>
      </c>
      <c r="S32" s="74" t="s">
        <v>45</v>
      </c>
      <c r="T32" s="74" t="s">
        <v>45</v>
      </c>
      <c r="U32" s="74" t="s">
        <v>45</v>
      </c>
      <c r="V32" s="74" t="s">
        <v>45</v>
      </c>
      <c r="W32" s="74" t="s">
        <v>45</v>
      </c>
      <c r="X32" s="74" t="s">
        <v>45</v>
      </c>
      <c r="Y32" s="259"/>
      <c r="Z32" s="298"/>
    </row>
    <row r="33" spans="1:26" s="75" customFormat="1" ht="39.75" customHeight="1" outlineLevel="2" x14ac:dyDescent="0.3">
      <c r="A33" s="78" t="s">
        <v>296</v>
      </c>
      <c r="B33" s="250"/>
      <c r="C33" s="109" t="s">
        <v>1022</v>
      </c>
      <c r="D33" s="117" t="s">
        <v>1503</v>
      </c>
      <c r="E33" s="80">
        <v>1</v>
      </c>
      <c r="F33" s="80">
        <v>1</v>
      </c>
      <c r="G33" s="250"/>
      <c r="H33" s="250"/>
      <c r="I33" s="143">
        <v>4878</v>
      </c>
      <c r="J33" s="143">
        <v>4878</v>
      </c>
      <c r="K33" s="74" t="s">
        <v>45</v>
      </c>
      <c r="L33" s="74" t="s">
        <v>45</v>
      </c>
      <c r="M33" s="143">
        <v>4878</v>
      </c>
      <c r="N33" s="74"/>
      <c r="O33" s="74" t="s">
        <v>45</v>
      </c>
      <c r="P33" s="74" t="s">
        <v>45</v>
      </c>
      <c r="Q33" s="74" t="s">
        <v>45</v>
      </c>
      <c r="R33" s="74" t="s">
        <v>45</v>
      </c>
      <c r="S33" s="74" t="s">
        <v>45</v>
      </c>
      <c r="T33" s="74" t="s">
        <v>45</v>
      </c>
      <c r="U33" s="74" t="s">
        <v>45</v>
      </c>
      <c r="V33" s="74" t="s">
        <v>45</v>
      </c>
      <c r="W33" s="74" t="s">
        <v>45</v>
      </c>
      <c r="X33" s="74" t="s">
        <v>45</v>
      </c>
      <c r="Y33" s="259"/>
      <c r="Z33" s="298"/>
    </row>
    <row r="34" spans="1:26" s="75" customFormat="1" ht="39.75" customHeight="1" outlineLevel="2" x14ac:dyDescent="0.3">
      <c r="A34" s="78" t="s">
        <v>297</v>
      </c>
      <c r="B34" s="250"/>
      <c r="C34" s="109" t="s">
        <v>1023</v>
      </c>
      <c r="D34" s="117" t="s">
        <v>1503</v>
      </c>
      <c r="E34" s="80">
        <v>1</v>
      </c>
      <c r="F34" s="80">
        <v>1</v>
      </c>
      <c r="G34" s="250"/>
      <c r="H34" s="250"/>
      <c r="I34" s="143">
        <v>4788</v>
      </c>
      <c r="J34" s="143">
        <v>4788</v>
      </c>
      <c r="K34" s="74" t="s">
        <v>45</v>
      </c>
      <c r="L34" s="74" t="s">
        <v>45</v>
      </c>
      <c r="M34" s="143">
        <v>4788</v>
      </c>
      <c r="N34" s="74"/>
      <c r="O34" s="74" t="s">
        <v>45</v>
      </c>
      <c r="P34" s="74" t="s">
        <v>45</v>
      </c>
      <c r="Q34" s="74" t="s">
        <v>45</v>
      </c>
      <c r="R34" s="74" t="s">
        <v>45</v>
      </c>
      <c r="S34" s="74" t="s">
        <v>45</v>
      </c>
      <c r="T34" s="74" t="s">
        <v>45</v>
      </c>
      <c r="U34" s="74" t="s">
        <v>45</v>
      </c>
      <c r="V34" s="74" t="s">
        <v>45</v>
      </c>
      <c r="W34" s="74" t="s">
        <v>45</v>
      </c>
      <c r="X34" s="74" t="s">
        <v>45</v>
      </c>
      <c r="Y34" s="259"/>
      <c r="Z34" s="298"/>
    </row>
    <row r="35" spans="1:26" s="75" customFormat="1" ht="39.75" customHeight="1" outlineLevel="2" x14ac:dyDescent="0.3">
      <c r="A35" s="78" t="s">
        <v>298</v>
      </c>
      <c r="B35" s="250"/>
      <c r="C35" s="109" t="s">
        <v>1024</v>
      </c>
      <c r="D35" s="117" t="s">
        <v>1503</v>
      </c>
      <c r="E35" s="80">
        <v>1</v>
      </c>
      <c r="F35" s="80">
        <v>1</v>
      </c>
      <c r="G35" s="250"/>
      <c r="H35" s="250"/>
      <c r="I35" s="143">
        <v>6698</v>
      </c>
      <c r="J35" s="143">
        <v>6698</v>
      </c>
      <c r="K35" s="74" t="s">
        <v>45</v>
      </c>
      <c r="L35" s="74" t="s">
        <v>45</v>
      </c>
      <c r="M35" s="143">
        <v>6698</v>
      </c>
      <c r="N35" s="74"/>
      <c r="O35" s="74" t="s">
        <v>45</v>
      </c>
      <c r="P35" s="74" t="s">
        <v>45</v>
      </c>
      <c r="Q35" s="74" t="s">
        <v>45</v>
      </c>
      <c r="R35" s="74" t="s">
        <v>45</v>
      </c>
      <c r="S35" s="74" t="s">
        <v>45</v>
      </c>
      <c r="T35" s="74" t="s">
        <v>45</v>
      </c>
      <c r="U35" s="74" t="s">
        <v>45</v>
      </c>
      <c r="V35" s="74" t="s">
        <v>45</v>
      </c>
      <c r="W35" s="74" t="s">
        <v>45</v>
      </c>
      <c r="X35" s="74" t="s">
        <v>45</v>
      </c>
      <c r="Y35" s="259"/>
      <c r="Z35" s="298"/>
    </row>
    <row r="36" spans="1:26" s="75" customFormat="1" ht="39.75" customHeight="1" outlineLevel="2" x14ac:dyDescent="0.3">
      <c r="A36" s="78" t="s">
        <v>299</v>
      </c>
      <c r="B36" s="250"/>
      <c r="C36" s="109" t="s">
        <v>1025</v>
      </c>
      <c r="D36" s="117" t="s">
        <v>1503</v>
      </c>
      <c r="E36" s="80">
        <v>1</v>
      </c>
      <c r="F36" s="80">
        <v>1</v>
      </c>
      <c r="G36" s="250"/>
      <c r="H36" s="250"/>
      <c r="I36" s="143">
        <v>6398</v>
      </c>
      <c r="J36" s="143">
        <v>6398</v>
      </c>
      <c r="K36" s="74" t="s">
        <v>45</v>
      </c>
      <c r="L36" s="74" t="s">
        <v>45</v>
      </c>
      <c r="M36" s="143">
        <v>6398</v>
      </c>
      <c r="N36" s="74"/>
      <c r="O36" s="74" t="s">
        <v>45</v>
      </c>
      <c r="P36" s="74" t="s">
        <v>45</v>
      </c>
      <c r="Q36" s="74" t="s">
        <v>45</v>
      </c>
      <c r="R36" s="74" t="s">
        <v>45</v>
      </c>
      <c r="S36" s="74" t="s">
        <v>45</v>
      </c>
      <c r="T36" s="74" t="s">
        <v>45</v>
      </c>
      <c r="U36" s="74" t="s">
        <v>45</v>
      </c>
      <c r="V36" s="74" t="s">
        <v>45</v>
      </c>
      <c r="W36" s="74" t="s">
        <v>45</v>
      </c>
      <c r="X36" s="74" t="s">
        <v>45</v>
      </c>
      <c r="Y36" s="259"/>
      <c r="Z36" s="298"/>
    </row>
    <row r="37" spans="1:26" s="75" customFormat="1" ht="39.75" customHeight="1" outlineLevel="2" x14ac:dyDescent="0.3">
      <c r="A37" s="78" t="s">
        <v>300</v>
      </c>
      <c r="B37" s="250"/>
      <c r="C37" s="109" t="s">
        <v>1026</v>
      </c>
      <c r="D37" s="117" t="s">
        <v>1503</v>
      </c>
      <c r="E37" s="80">
        <v>1</v>
      </c>
      <c r="F37" s="80">
        <v>1</v>
      </c>
      <c r="G37" s="250"/>
      <c r="H37" s="250"/>
      <c r="I37" s="143">
        <v>8128</v>
      </c>
      <c r="J37" s="143">
        <v>8128</v>
      </c>
      <c r="K37" s="74" t="s">
        <v>45</v>
      </c>
      <c r="L37" s="74" t="s">
        <v>45</v>
      </c>
      <c r="M37" s="143">
        <v>8128</v>
      </c>
      <c r="N37" s="74"/>
      <c r="O37" s="74" t="s">
        <v>45</v>
      </c>
      <c r="P37" s="74" t="s">
        <v>45</v>
      </c>
      <c r="Q37" s="74" t="s">
        <v>45</v>
      </c>
      <c r="R37" s="74" t="s">
        <v>45</v>
      </c>
      <c r="S37" s="74" t="s">
        <v>45</v>
      </c>
      <c r="T37" s="74" t="s">
        <v>45</v>
      </c>
      <c r="U37" s="74" t="s">
        <v>45</v>
      </c>
      <c r="V37" s="74" t="s">
        <v>45</v>
      </c>
      <c r="W37" s="74" t="s">
        <v>45</v>
      </c>
      <c r="X37" s="74" t="s">
        <v>45</v>
      </c>
      <c r="Y37" s="259"/>
      <c r="Z37" s="298"/>
    </row>
    <row r="38" spans="1:26" s="75" customFormat="1" ht="39.75" customHeight="1" outlineLevel="2" x14ac:dyDescent="0.3">
      <c r="A38" s="78" t="s">
        <v>301</v>
      </c>
      <c r="B38" s="250"/>
      <c r="C38" s="109" t="s">
        <v>1027</v>
      </c>
      <c r="D38" s="117" t="s">
        <v>1503</v>
      </c>
      <c r="E38" s="80">
        <v>1</v>
      </c>
      <c r="F38" s="80">
        <v>1</v>
      </c>
      <c r="G38" s="250"/>
      <c r="H38" s="250"/>
      <c r="I38" s="143">
        <v>6668</v>
      </c>
      <c r="J38" s="143">
        <v>6668</v>
      </c>
      <c r="K38" s="74" t="s">
        <v>45</v>
      </c>
      <c r="L38" s="74" t="s">
        <v>45</v>
      </c>
      <c r="M38" s="143">
        <v>6668</v>
      </c>
      <c r="N38" s="74"/>
      <c r="O38" s="74" t="s">
        <v>45</v>
      </c>
      <c r="P38" s="74" t="s">
        <v>45</v>
      </c>
      <c r="Q38" s="74" t="s">
        <v>45</v>
      </c>
      <c r="R38" s="74" t="s">
        <v>45</v>
      </c>
      <c r="S38" s="74" t="s">
        <v>45</v>
      </c>
      <c r="T38" s="74" t="s">
        <v>45</v>
      </c>
      <c r="U38" s="74" t="s">
        <v>45</v>
      </c>
      <c r="V38" s="74" t="s">
        <v>45</v>
      </c>
      <c r="W38" s="74" t="s">
        <v>45</v>
      </c>
      <c r="X38" s="74" t="s">
        <v>45</v>
      </c>
      <c r="Y38" s="259"/>
      <c r="Z38" s="298"/>
    </row>
    <row r="39" spans="1:26" s="75" customFormat="1" ht="39.75" customHeight="1" outlineLevel="2" x14ac:dyDescent="0.3">
      <c r="A39" s="78" t="s">
        <v>302</v>
      </c>
      <c r="B39" s="250"/>
      <c r="C39" s="109" t="s">
        <v>1028</v>
      </c>
      <c r="D39" s="117" t="s">
        <v>1503</v>
      </c>
      <c r="E39" s="80">
        <v>1</v>
      </c>
      <c r="F39" s="80">
        <v>1</v>
      </c>
      <c r="G39" s="250"/>
      <c r="H39" s="250"/>
      <c r="I39" s="143">
        <v>11598</v>
      </c>
      <c r="J39" s="143">
        <v>11598</v>
      </c>
      <c r="K39" s="74" t="s">
        <v>45</v>
      </c>
      <c r="L39" s="74" t="s">
        <v>45</v>
      </c>
      <c r="M39" s="143">
        <v>11598</v>
      </c>
      <c r="N39" s="74"/>
      <c r="O39" s="74" t="s">
        <v>45</v>
      </c>
      <c r="P39" s="74" t="s">
        <v>45</v>
      </c>
      <c r="Q39" s="74" t="s">
        <v>45</v>
      </c>
      <c r="R39" s="74" t="s">
        <v>45</v>
      </c>
      <c r="S39" s="74" t="s">
        <v>45</v>
      </c>
      <c r="T39" s="74" t="s">
        <v>45</v>
      </c>
      <c r="U39" s="74" t="s">
        <v>45</v>
      </c>
      <c r="V39" s="74" t="s">
        <v>45</v>
      </c>
      <c r="W39" s="74" t="s">
        <v>45</v>
      </c>
      <c r="X39" s="74" t="s">
        <v>45</v>
      </c>
      <c r="Y39" s="259"/>
      <c r="Z39" s="298"/>
    </row>
    <row r="40" spans="1:26" s="75" customFormat="1" ht="39.75" customHeight="1" outlineLevel="2" x14ac:dyDescent="0.3">
      <c r="A40" s="78" t="s">
        <v>303</v>
      </c>
      <c r="B40" s="250"/>
      <c r="C40" s="109" t="s">
        <v>1029</v>
      </c>
      <c r="D40" s="117" t="s">
        <v>1503</v>
      </c>
      <c r="E40" s="80">
        <v>1</v>
      </c>
      <c r="F40" s="80">
        <v>1</v>
      </c>
      <c r="G40" s="250"/>
      <c r="H40" s="250"/>
      <c r="I40" s="143">
        <v>5828</v>
      </c>
      <c r="J40" s="143">
        <v>5828</v>
      </c>
      <c r="K40" s="74" t="s">
        <v>45</v>
      </c>
      <c r="L40" s="74" t="s">
        <v>45</v>
      </c>
      <c r="M40" s="143">
        <v>5828</v>
      </c>
      <c r="N40" s="74"/>
      <c r="O40" s="74" t="s">
        <v>45</v>
      </c>
      <c r="P40" s="74" t="s">
        <v>45</v>
      </c>
      <c r="Q40" s="74" t="s">
        <v>45</v>
      </c>
      <c r="R40" s="74" t="s">
        <v>45</v>
      </c>
      <c r="S40" s="74" t="s">
        <v>45</v>
      </c>
      <c r="T40" s="74" t="s">
        <v>45</v>
      </c>
      <c r="U40" s="74" t="s">
        <v>45</v>
      </c>
      <c r="V40" s="74" t="s">
        <v>45</v>
      </c>
      <c r="W40" s="74" t="s">
        <v>45</v>
      </c>
      <c r="X40" s="74" t="s">
        <v>45</v>
      </c>
      <c r="Y40" s="259"/>
      <c r="Z40" s="298"/>
    </row>
    <row r="41" spans="1:26" s="75" customFormat="1" ht="39.75" customHeight="1" outlineLevel="2" x14ac:dyDescent="0.3">
      <c r="A41" s="78" t="s">
        <v>304</v>
      </c>
      <c r="B41" s="250"/>
      <c r="C41" s="109" t="s">
        <v>1030</v>
      </c>
      <c r="D41" s="117" t="s">
        <v>1503</v>
      </c>
      <c r="E41" s="80">
        <v>1</v>
      </c>
      <c r="F41" s="80">
        <v>1</v>
      </c>
      <c r="G41" s="250"/>
      <c r="H41" s="250"/>
      <c r="I41" s="143">
        <v>5978</v>
      </c>
      <c r="J41" s="143">
        <v>5978</v>
      </c>
      <c r="K41" s="74" t="s">
        <v>45</v>
      </c>
      <c r="L41" s="74" t="s">
        <v>45</v>
      </c>
      <c r="M41" s="143">
        <v>5978</v>
      </c>
      <c r="N41" s="74"/>
      <c r="O41" s="74" t="s">
        <v>45</v>
      </c>
      <c r="P41" s="74" t="s">
        <v>45</v>
      </c>
      <c r="Q41" s="74" t="s">
        <v>45</v>
      </c>
      <c r="R41" s="74" t="s">
        <v>45</v>
      </c>
      <c r="S41" s="74" t="s">
        <v>45</v>
      </c>
      <c r="T41" s="74" t="s">
        <v>45</v>
      </c>
      <c r="U41" s="74" t="s">
        <v>45</v>
      </c>
      <c r="V41" s="74" t="s">
        <v>45</v>
      </c>
      <c r="W41" s="74" t="s">
        <v>45</v>
      </c>
      <c r="X41" s="74" t="s">
        <v>45</v>
      </c>
      <c r="Y41" s="259"/>
      <c r="Z41" s="298"/>
    </row>
    <row r="42" spans="1:26" s="75" customFormat="1" ht="39.75" customHeight="1" outlineLevel="2" x14ac:dyDescent="0.3">
      <c r="A42" s="78" t="s">
        <v>305</v>
      </c>
      <c r="B42" s="250"/>
      <c r="C42" s="109" t="s">
        <v>1031</v>
      </c>
      <c r="D42" s="117" t="s">
        <v>1503</v>
      </c>
      <c r="E42" s="80">
        <v>1</v>
      </c>
      <c r="F42" s="80">
        <v>1</v>
      </c>
      <c r="G42" s="250"/>
      <c r="H42" s="250"/>
      <c r="I42" s="143">
        <v>5760</v>
      </c>
      <c r="J42" s="143">
        <v>5760</v>
      </c>
      <c r="K42" s="74" t="s">
        <v>45</v>
      </c>
      <c r="L42" s="74" t="s">
        <v>45</v>
      </c>
      <c r="M42" s="143">
        <v>5760</v>
      </c>
      <c r="N42" s="74"/>
      <c r="O42" s="74" t="s">
        <v>45</v>
      </c>
      <c r="P42" s="74" t="s">
        <v>45</v>
      </c>
      <c r="Q42" s="74" t="s">
        <v>45</v>
      </c>
      <c r="R42" s="74" t="s">
        <v>45</v>
      </c>
      <c r="S42" s="74" t="s">
        <v>45</v>
      </c>
      <c r="T42" s="74" t="s">
        <v>45</v>
      </c>
      <c r="U42" s="74" t="s">
        <v>45</v>
      </c>
      <c r="V42" s="74" t="s">
        <v>45</v>
      </c>
      <c r="W42" s="74" t="s">
        <v>45</v>
      </c>
      <c r="X42" s="74" t="s">
        <v>45</v>
      </c>
      <c r="Y42" s="259"/>
      <c r="Z42" s="298"/>
    </row>
    <row r="43" spans="1:26" s="75" customFormat="1" ht="39.75" customHeight="1" outlineLevel="2" x14ac:dyDescent="0.3">
      <c r="A43" s="78" t="s">
        <v>306</v>
      </c>
      <c r="B43" s="250"/>
      <c r="C43" s="109" t="s">
        <v>1032</v>
      </c>
      <c r="D43" s="117" t="s">
        <v>1503</v>
      </c>
      <c r="E43" s="80">
        <v>1</v>
      </c>
      <c r="F43" s="80">
        <v>1</v>
      </c>
      <c r="G43" s="250"/>
      <c r="H43" s="250"/>
      <c r="I43" s="143">
        <v>5678</v>
      </c>
      <c r="J43" s="143">
        <v>5678</v>
      </c>
      <c r="K43" s="74" t="s">
        <v>45</v>
      </c>
      <c r="L43" s="74" t="s">
        <v>45</v>
      </c>
      <c r="M43" s="143">
        <v>5678</v>
      </c>
      <c r="N43" s="74"/>
      <c r="O43" s="74" t="s">
        <v>45</v>
      </c>
      <c r="P43" s="74" t="s">
        <v>45</v>
      </c>
      <c r="Q43" s="74" t="s">
        <v>45</v>
      </c>
      <c r="R43" s="74" t="s">
        <v>45</v>
      </c>
      <c r="S43" s="74" t="s">
        <v>45</v>
      </c>
      <c r="T43" s="74" t="s">
        <v>45</v>
      </c>
      <c r="U43" s="74" t="s">
        <v>45</v>
      </c>
      <c r="V43" s="74" t="s">
        <v>45</v>
      </c>
      <c r="W43" s="74" t="s">
        <v>45</v>
      </c>
      <c r="X43" s="74" t="s">
        <v>45</v>
      </c>
      <c r="Y43" s="259"/>
      <c r="Z43" s="298"/>
    </row>
    <row r="44" spans="1:26" s="75" customFormat="1" ht="39.75" customHeight="1" outlineLevel="2" x14ac:dyDescent="0.3">
      <c r="A44" s="78" t="s">
        <v>307</v>
      </c>
      <c r="B44" s="250"/>
      <c r="C44" s="109" t="s">
        <v>1033</v>
      </c>
      <c r="D44" s="117" t="s">
        <v>1503</v>
      </c>
      <c r="E44" s="80">
        <v>1</v>
      </c>
      <c r="F44" s="80">
        <v>1</v>
      </c>
      <c r="G44" s="250"/>
      <c r="H44" s="250"/>
      <c r="I44" s="143">
        <v>5508</v>
      </c>
      <c r="J44" s="143">
        <v>5508</v>
      </c>
      <c r="K44" s="74" t="s">
        <v>45</v>
      </c>
      <c r="L44" s="74" t="s">
        <v>45</v>
      </c>
      <c r="M44" s="143">
        <v>5508</v>
      </c>
      <c r="N44" s="74"/>
      <c r="O44" s="74" t="s">
        <v>45</v>
      </c>
      <c r="P44" s="74" t="s">
        <v>45</v>
      </c>
      <c r="Q44" s="74" t="s">
        <v>45</v>
      </c>
      <c r="R44" s="74" t="s">
        <v>45</v>
      </c>
      <c r="S44" s="74" t="s">
        <v>45</v>
      </c>
      <c r="T44" s="74" t="s">
        <v>45</v>
      </c>
      <c r="U44" s="74" t="s">
        <v>45</v>
      </c>
      <c r="V44" s="74" t="s">
        <v>45</v>
      </c>
      <c r="W44" s="74" t="s">
        <v>45</v>
      </c>
      <c r="X44" s="74" t="s">
        <v>45</v>
      </c>
      <c r="Y44" s="259"/>
      <c r="Z44" s="298"/>
    </row>
    <row r="45" spans="1:26" s="75" customFormat="1" ht="39.75" customHeight="1" outlineLevel="2" x14ac:dyDescent="0.3">
      <c r="A45" s="78" t="s">
        <v>308</v>
      </c>
      <c r="B45" s="250"/>
      <c r="C45" s="109" t="s">
        <v>1034</v>
      </c>
      <c r="D45" s="117" t="s">
        <v>1503</v>
      </c>
      <c r="E45" s="80">
        <v>1</v>
      </c>
      <c r="F45" s="80">
        <v>1</v>
      </c>
      <c r="G45" s="250"/>
      <c r="H45" s="250"/>
      <c r="I45" s="143">
        <v>8618</v>
      </c>
      <c r="J45" s="143">
        <v>8618</v>
      </c>
      <c r="K45" s="74" t="s">
        <v>45</v>
      </c>
      <c r="L45" s="74" t="s">
        <v>45</v>
      </c>
      <c r="M45" s="143">
        <v>8618</v>
      </c>
      <c r="N45" s="74"/>
      <c r="O45" s="74" t="s">
        <v>45</v>
      </c>
      <c r="P45" s="74" t="s">
        <v>45</v>
      </c>
      <c r="Q45" s="74" t="s">
        <v>45</v>
      </c>
      <c r="R45" s="74" t="s">
        <v>45</v>
      </c>
      <c r="S45" s="74" t="s">
        <v>45</v>
      </c>
      <c r="T45" s="74" t="s">
        <v>45</v>
      </c>
      <c r="U45" s="74" t="s">
        <v>45</v>
      </c>
      <c r="V45" s="74" t="s">
        <v>45</v>
      </c>
      <c r="W45" s="74" t="s">
        <v>45</v>
      </c>
      <c r="X45" s="74" t="s">
        <v>45</v>
      </c>
      <c r="Y45" s="259"/>
      <c r="Z45" s="298"/>
    </row>
    <row r="46" spans="1:26" s="75" customFormat="1" ht="39.75" customHeight="1" outlineLevel="2" x14ac:dyDescent="0.3">
      <c r="A46" s="78" t="s">
        <v>309</v>
      </c>
      <c r="B46" s="250"/>
      <c r="C46" s="109" t="s">
        <v>1035</v>
      </c>
      <c r="D46" s="117" t="s">
        <v>1503</v>
      </c>
      <c r="E46" s="80">
        <v>1</v>
      </c>
      <c r="F46" s="80">
        <v>1</v>
      </c>
      <c r="G46" s="250"/>
      <c r="H46" s="250"/>
      <c r="I46" s="143">
        <v>6588</v>
      </c>
      <c r="J46" s="143">
        <v>6588</v>
      </c>
      <c r="K46" s="74" t="s">
        <v>45</v>
      </c>
      <c r="L46" s="74" t="s">
        <v>45</v>
      </c>
      <c r="M46" s="143">
        <v>6588</v>
      </c>
      <c r="N46" s="74"/>
      <c r="O46" s="74" t="s">
        <v>45</v>
      </c>
      <c r="P46" s="74" t="s">
        <v>45</v>
      </c>
      <c r="Q46" s="74" t="s">
        <v>45</v>
      </c>
      <c r="R46" s="74" t="s">
        <v>45</v>
      </c>
      <c r="S46" s="74" t="s">
        <v>45</v>
      </c>
      <c r="T46" s="74" t="s">
        <v>45</v>
      </c>
      <c r="U46" s="74" t="s">
        <v>45</v>
      </c>
      <c r="V46" s="74" t="s">
        <v>45</v>
      </c>
      <c r="W46" s="74" t="s">
        <v>45</v>
      </c>
      <c r="X46" s="74" t="s">
        <v>45</v>
      </c>
      <c r="Y46" s="259"/>
      <c r="Z46" s="298"/>
    </row>
    <row r="47" spans="1:26" s="75" customFormat="1" ht="39.75" customHeight="1" outlineLevel="2" x14ac:dyDescent="0.3">
      <c r="A47" s="78" t="s">
        <v>310</v>
      </c>
      <c r="B47" s="250"/>
      <c r="C47" s="109" t="s">
        <v>1036</v>
      </c>
      <c r="D47" s="117" t="s">
        <v>1503</v>
      </c>
      <c r="E47" s="80">
        <v>1</v>
      </c>
      <c r="F47" s="80">
        <v>1</v>
      </c>
      <c r="G47" s="250"/>
      <c r="H47" s="250"/>
      <c r="I47" s="143">
        <v>6228</v>
      </c>
      <c r="J47" s="143">
        <v>6228</v>
      </c>
      <c r="K47" s="74" t="s">
        <v>45</v>
      </c>
      <c r="L47" s="74" t="s">
        <v>45</v>
      </c>
      <c r="M47" s="143">
        <v>6228</v>
      </c>
      <c r="N47" s="74"/>
      <c r="O47" s="74" t="s">
        <v>45</v>
      </c>
      <c r="P47" s="74" t="s">
        <v>45</v>
      </c>
      <c r="Q47" s="74" t="s">
        <v>45</v>
      </c>
      <c r="R47" s="74" t="s">
        <v>45</v>
      </c>
      <c r="S47" s="74" t="s">
        <v>45</v>
      </c>
      <c r="T47" s="74" t="s">
        <v>45</v>
      </c>
      <c r="U47" s="74" t="s">
        <v>45</v>
      </c>
      <c r="V47" s="74" t="s">
        <v>45</v>
      </c>
      <c r="W47" s="74" t="s">
        <v>45</v>
      </c>
      <c r="X47" s="74" t="s">
        <v>45</v>
      </c>
      <c r="Y47" s="259"/>
      <c r="Z47" s="298"/>
    </row>
    <row r="48" spans="1:26" s="75" customFormat="1" ht="39.75" customHeight="1" outlineLevel="2" x14ac:dyDescent="0.3">
      <c r="A48" s="78" t="s">
        <v>311</v>
      </c>
      <c r="B48" s="250"/>
      <c r="C48" s="109" t="s">
        <v>1037</v>
      </c>
      <c r="D48" s="117" t="s">
        <v>1503</v>
      </c>
      <c r="E48" s="80">
        <v>1</v>
      </c>
      <c r="F48" s="80">
        <v>1</v>
      </c>
      <c r="G48" s="250"/>
      <c r="H48" s="250"/>
      <c r="I48" s="143">
        <v>6698</v>
      </c>
      <c r="J48" s="143">
        <v>6698</v>
      </c>
      <c r="K48" s="74" t="s">
        <v>45</v>
      </c>
      <c r="L48" s="74" t="s">
        <v>45</v>
      </c>
      <c r="M48" s="143">
        <v>6698</v>
      </c>
      <c r="N48" s="74"/>
      <c r="O48" s="74" t="s">
        <v>45</v>
      </c>
      <c r="P48" s="74" t="s">
        <v>45</v>
      </c>
      <c r="Q48" s="74" t="s">
        <v>45</v>
      </c>
      <c r="R48" s="74" t="s">
        <v>45</v>
      </c>
      <c r="S48" s="74" t="s">
        <v>45</v>
      </c>
      <c r="T48" s="74" t="s">
        <v>45</v>
      </c>
      <c r="U48" s="74" t="s">
        <v>45</v>
      </c>
      <c r="V48" s="74" t="s">
        <v>45</v>
      </c>
      <c r="W48" s="74" t="s">
        <v>45</v>
      </c>
      <c r="X48" s="74" t="s">
        <v>45</v>
      </c>
      <c r="Y48" s="259"/>
      <c r="Z48" s="298"/>
    </row>
    <row r="49" spans="1:26" s="75" customFormat="1" ht="39.75" customHeight="1" outlineLevel="2" x14ac:dyDescent="0.3">
      <c r="A49" s="78" t="s">
        <v>312</v>
      </c>
      <c r="B49" s="250"/>
      <c r="C49" s="109" t="s">
        <v>1038</v>
      </c>
      <c r="D49" s="117" t="s">
        <v>1503</v>
      </c>
      <c r="E49" s="80">
        <v>1</v>
      </c>
      <c r="F49" s="80">
        <v>1</v>
      </c>
      <c r="G49" s="250"/>
      <c r="H49" s="250"/>
      <c r="I49" s="143">
        <v>6608</v>
      </c>
      <c r="J49" s="143">
        <v>6608</v>
      </c>
      <c r="K49" s="74" t="s">
        <v>45</v>
      </c>
      <c r="L49" s="74" t="s">
        <v>45</v>
      </c>
      <c r="M49" s="143">
        <v>6608</v>
      </c>
      <c r="N49" s="74"/>
      <c r="O49" s="74" t="s">
        <v>45</v>
      </c>
      <c r="P49" s="74" t="s">
        <v>45</v>
      </c>
      <c r="Q49" s="74" t="s">
        <v>45</v>
      </c>
      <c r="R49" s="74" t="s">
        <v>45</v>
      </c>
      <c r="S49" s="74" t="s">
        <v>45</v>
      </c>
      <c r="T49" s="74" t="s">
        <v>45</v>
      </c>
      <c r="U49" s="74" t="s">
        <v>45</v>
      </c>
      <c r="V49" s="74" t="s">
        <v>45</v>
      </c>
      <c r="W49" s="74" t="s">
        <v>45</v>
      </c>
      <c r="X49" s="74" t="s">
        <v>45</v>
      </c>
      <c r="Y49" s="259"/>
      <c r="Z49" s="298"/>
    </row>
    <row r="50" spans="1:26" s="75" customFormat="1" ht="39.75" customHeight="1" outlineLevel="2" x14ac:dyDescent="0.3">
      <c r="A50" s="78" t="s">
        <v>313</v>
      </c>
      <c r="B50" s="250"/>
      <c r="C50" s="109" t="s">
        <v>1039</v>
      </c>
      <c r="D50" s="117" t="s">
        <v>1503</v>
      </c>
      <c r="E50" s="80">
        <v>1</v>
      </c>
      <c r="F50" s="80">
        <v>1</v>
      </c>
      <c r="G50" s="250"/>
      <c r="H50" s="250"/>
      <c r="I50" s="143">
        <v>8519</v>
      </c>
      <c r="J50" s="143">
        <v>8519</v>
      </c>
      <c r="K50" s="74" t="s">
        <v>45</v>
      </c>
      <c r="L50" s="74" t="s">
        <v>45</v>
      </c>
      <c r="M50" s="143">
        <v>8519</v>
      </c>
      <c r="N50" s="74"/>
      <c r="O50" s="74" t="s">
        <v>45</v>
      </c>
      <c r="P50" s="74" t="s">
        <v>45</v>
      </c>
      <c r="Q50" s="74" t="s">
        <v>45</v>
      </c>
      <c r="R50" s="74" t="s">
        <v>45</v>
      </c>
      <c r="S50" s="74" t="s">
        <v>45</v>
      </c>
      <c r="T50" s="74" t="s">
        <v>45</v>
      </c>
      <c r="U50" s="74" t="s">
        <v>45</v>
      </c>
      <c r="V50" s="74" t="s">
        <v>45</v>
      </c>
      <c r="W50" s="74" t="s">
        <v>45</v>
      </c>
      <c r="X50" s="74" t="s">
        <v>45</v>
      </c>
      <c r="Y50" s="259"/>
      <c r="Z50" s="298"/>
    </row>
    <row r="51" spans="1:26" s="75" customFormat="1" ht="39.75" customHeight="1" outlineLevel="2" x14ac:dyDescent="0.3">
      <c r="A51" s="78" t="s">
        <v>314</v>
      </c>
      <c r="B51" s="250"/>
      <c r="C51" s="109" t="s">
        <v>1040</v>
      </c>
      <c r="D51" s="117" t="s">
        <v>1503</v>
      </c>
      <c r="E51" s="80">
        <v>1</v>
      </c>
      <c r="F51" s="80">
        <v>1</v>
      </c>
      <c r="G51" s="250"/>
      <c r="H51" s="250"/>
      <c r="I51" s="143">
        <v>8948</v>
      </c>
      <c r="J51" s="143">
        <v>8948</v>
      </c>
      <c r="K51" s="74" t="s">
        <v>45</v>
      </c>
      <c r="L51" s="74" t="s">
        <v>45</v>
      </c>
      <c r="M51" s="143">
        <v>8948</v>
      </c>
      <c r="N51" s="74"/>
      <c r="O51" s="74" t="s">
        <v>45</v>
      </c>
      <c r="P51" s="74" t="s">
        <v>45</v>
      </c>
      <c r="Q51" s="74" t="s">
        <v>45</v>
      </c>
      <c r="R51" s="74" t="s">
        <v>45</v>
      </c>
      <c r="S51" s="74" t="s">
        <v>45</v>
      </c>
      <c r="T51" s="74" t="s">
        <v>45</v>
      </c>
      <c r="U51" s="74" t="s">
        <v>45</v>
      </c>
      <c r="V51" s="74" t="s">
        <v>45</v>
      </c>
      <c r="W51" s="74" t="s">
        <v>45</v>
      </c>
      <c r="X51" s="74" t="s">
        <v>45</v>
      </c>
      <c r="Y51" s="259"/>
      <c r="Z51" s="298"/>
    </row>
    <row r="52" spans="1:26" s="75" customFormat="1" ht="39.75" customHeight="1" outlineLevel="2" x14ac:dyDescent="0.3">
      <c r="A52" s="78" t="s">
        <v>315</v>
      </c>
      <c r="B52" s="250"/>
      <c r="C52" s="109" t="s">
        <v>1041</v>
      </c>
      <c r="D52" s="117" t="s">
        <v>1503</v>
      </c>
      <c r="E52" s="80">
        <v>1</v>
      </c>
      <c r="F52" s="80">
        <v>1</v>
      </c>
      <c r="G52" s="250"/>
      <c r="H52" s="250"/>
      <c r="I52" s="143">
        <v>9598</v>
      </c>
      <c r="J52" s="143">
        <v>9598</v>
      </c>
      <c r="K52" s="74" t="s">
        <v>45</v>
      </c>
      <c r="L52" s="74" t="s">
        <v>45</v>
      </c>
      <c r="M52" s="143">
        <v>9598</v>
      </c>
      <c r="N52" s="74"/>
      <c r="O52" s="74" t="s">
        <v>45</v>
      </c>
      <c r="P52" s="74" t="s">
        <v>45</v>
      </c>
      <c r="Q52" s="74" t="s">
        <v>45</v>
      </c>
      <c r="R52" s="74" t="s">
        <v>45</v>
      </c>
      <c r="S52" s="74" t="s">
        <v>45</v>
      </c>
      <c r="T52" s="74" t="s">
        <v>45</v>
      </c>
      <c r="U52" s="74" t="s">
        <v>45</v>
      </c>
      <c r="V52" s="74" t="s">
        <v>45</v>
      </c>
      <c r="W52" s="74" t="s">
        <v>45</v>
      </c>
      <c r="X52" s="74" t="s">
        <v>45</v>
      </c>
      <c r="Y52" s="259"/>
      <c r="Z52" s="298"/>
    </row>
    <row r="53" spans="1:26" s="75" customFormat="1" ht="39.75" customHeight="1" outlineLevel="2" x14ac:dyDescent="0.3">
      <c r="A53" s="78" t="s">
        <v>316</v>
      </c>
      <c r="B53" s="250"/>
      <c r="C53" s="109" t="s">
        <v>1042</v>
      </c>
      <c r="D53" s="117" t="s">
        <v>1503</v>
      </c>
      <c r="E53" s="80">
        <v>1</v>
      </c>
      <c r="F53" s="80">
        <v>1</v>
      </c>
      <c r="G53" s="250"/>
      <c r="H53" s="250"/>
      <c r="I53" s="143">
        <v>4728</v>
      </c>
      <c r="J53" s="143">
        <v>4728</v>
      </c>
      <c r="K53" s="74" t="s">
        <v>45</v>
      </c>
      <c r="L53" s="74" t="s">
        <v>45</v>
      </c>
      <c r="M53" s="143">
        <v>4728</v>
      </c>
      <c r="N53" s="74"/>
      <c r="O53" s="74" t="s">
        <v>45</v>
      </c>
      <c r="P53" s="74" t="s">
        <v>45</v>
      </c>
      <c r="Q53" s="74" t="s">
        <v>45</v>
      </c>
      <c r="R53" s="74" t="s">
        <v>45</v>
      </c>
      <c r="S53" s="74" t="s">
        <v>45</v>
      </c>
      <c r="T53" s="74" t="s">
        <v>45</v>
      </c>
      <c r="U53" s="74" t="s">
        <v>45</v>
      </c>
      <c r="V53" s="74" t="s">
        <v>45</v>
      </c>
      <c r="W53" s="74" t="s">
        <v>45</v>
      </c>
      <c r="X53" s="74" t="s">
        <v>45</v>
      </c>
      <c r="Y53" s="259"/>
      <c r="Z53" s="298"/>
    </row>
    <row r="54" spans="1:26" s="75" customFormat="1" ht="39.75" customHeight="1" outlineLevel="2" x14ac:dyDescent="0.3">
      <c r="A54" s="78" t="s">
        <v>317</v>
      </c>
      <c r="B54" s="250"/>
      <c r="C54" s="109" t="s">
        <v>1043</v>
      </c>
      <c r="D54" s="117" t="s">
        <v>1503</v>
      </c>
      <c r="E54" s="80">
        <v>1</v>
      </c>
      <c r="F54" s="80">
        <v>1</v>
      </c>
      <c r="G54" s="250"/>
      <c r="H54" s="250"/>
      <c r="I54" s="143">
        <v>4591</v>
      </c>
      <c r="J54" s="143">
        <v>4591</v>
      </c>
      <c r="K54" s="74" t="s">
        <v>45</v>
      </c>
      <c r="L54" s="74" t="s">
        <v>45</v>
      </c>
      <c r="M54" s="143">
        <v>4591</v>
      </c>
      <c r="N54" s="74"/>
      <c r="O54" s="74" t="s">
        <v>45</v>
      </c>
      <c r="P54" s="74" t="s">
        <v>45</v>
      </c>
      <c r="Q54" s="74" t="s">
        <v>45</v>
      </c>
      <c r="R54" s="74" t="s">
        <v>45</v>
      </c>
      <c r="S54" s="74" t="s">
        <v>45</v>
      </c>
      <c r="T54" s="74" t="s">
        <v>45</v>
      </c>
      <c r="U54" s="74" t="s">
        <v>45</v>
      </c>
      <c r="V54" s="74" t="s">
        <v>45</v>
      </c>
      <c r="W54" s="74" t="s">
        <v>45</v>
      </c>
      <c r="X54" s="74" t="s">
        <v>45</v>
      </c>
      <c r="Y54" s="259"/>
      <c r="Z54" s="298"/>
    </row>
    <row r="55" spans="1:26" s="75" customFormat="1" ht="39.75" customHeight="1" outlineLevel="2" x14ac:dyDescent="0.3">
      <c r="A55" s="78" t="s">
        <v>318</v>
      </c>
      <c r="B55" s="250"/>
      <c r="C55" s="109" t="s">
        <v>1044</v>
      </c>
      <c r="D55" s="117" t="s">
        <v>1503</v>
      </c>
      <c r="E55" s="80">
        <v>1</v>
      </c>
      <c r="F55" s="80">
        <v>1</v>
      </c>
      <c r="G55" s="250"/>
      <c r="H55" s="250"/>
      <c r="I55" s="143">
        <v>4678</v>
      </c>
      <c r="J55" s="143">
        <v>4678</v>
      </c>
      <c r="K55" s="74" t="s">
        <v>45</v>
      </c>
      <c r="L55" s="74" t="s">
        <v>45</v>
      </c>
      <c r="M55" s="143">
        <v>4678</v>
      </c>
      <c r="N55" s="74"/>
      <c r="O55" s="74" t="s">
        <v>45</v>
      </c>
      <c r="P55" s="74" t="s">
        <v>45</v>
      </c>
      <c r="Q55" s="74" t="s">
        <v>45</v>
      </c>
      <c r="R55" s="74" t="s">
        <v>45</v>
      </c>
      <c r="S55" s="74" t="s">
        <v>45</v>
      </c>
      <c r="T55" s="74" t="s">
        <v>45</v>
      </c>
      <c r="U55" s="74" t="s">
        <v>45</v>
      </c>
      <c r="V55" s="74" t="s">
        <v>45</v>
      </c>
      <c r="W55" s="74" t="s">
        <v>45</v>
      </c>
      <c r="X55" s="74" t="s">
        <v>45</v>
      </c>
      <c r="Y55" s="259"/>
      <c r="Z55" s="298"/>
    </row>
    <row r="56" spans="1:26" s="75" customFormat="1" ht="39.75" customHeight="1" outlineLevel="2" x14ac:dyDescent="0.3">
      <c r="A56" s="78" t="s">
        <v>319</v>
      </c>
      <c r="B56" s="250"/>
      <c r="C56" s="109" t="s">
        <v>1045</v>
      </c>
      <c r="D56" s="117" t="s">
        <v>1503</v>
      </c>
      <c r="E56" s="80">
        <v>1</v>
      </c>
      <c r="F56" s="80">
        <v>1</v>
      </c>
      <c r="G56" s="250"/>
      <c r="H56" s="250"/>
      <c r="I56" s="143">
        <v>5338</v>
      </c>
      <c r="J56" s="143">
        <v>5338</v>
      </c>
      <c r="K56" s="74" t="s">
        <v>45</v>
      </c>
      <c r="L56" s="74" t="s">
        <v>45</v>
      </c>
      <c r="M56" s="143">
        <v>5338</v>
      </c>
      <c r="N56" s="74"/>
      <c r="O56" s="74" t="s">
        <v>45</v>
      </c>
      <c r="P56" s="74" t="s">
        <v>45</v>
      </c>
      <c r="Q56" s="74" t="s">
        <v>45</v>
      </c>
      <c r="R56" s="74" t="s">
        <v>45</v>
      </c>
      <c r="S56" s="74" t="s">
        <v>45</v>
      </c>
      <c r="T56" s="74" t="s">
        <v>45</v>
      </c>
      <c r="U56" s="74" t="s">
        <v>45</v>
      </c>
      <c r="V56" s="74" t="s">
        <v>45</v>
      </c>
      <c r="W56" s="74" t="s">
        <v>45</v>
      </c>
      <c r="X56" s="74" t="s">
        <v>45</v>
      </c>
      <c r="Y56" s="259"/>
      <c r="Z56" s="298"/>
    </row>
    <row r="57" spans="1:26" s="75" customFormat="1" ht="39.75" customHeight="1" outlineLevel="2" x14ac:dyDescent="0.3">
      <c r="A57" s="78" t="s">
        <v>320</v>
      </c>
      <c r="B57" s="250"/>
      <c r="C57" s="109" t="s">
        <v>1046</v>
      </c>
      <c r="D57" s="117" t="s">
        <v>1503</v>
      </c>
      <c r="E57" s="80">
        <v>1</v>
      </c>
      <c r="F57" s="80">
        <v>1</v>
      </c>
      <c r="G57" s="250"/>
      <c r="H57" s="250"/>
      <c r="I57" s="143">
        <v>5358</v>
      </c>
      <c r="J57" s="143">
        <v>5358</v>
      </c>
      <c r="K57" s="74" t="s">
        <v>45</v>
      </c>
      <c r="L57" s="74" t="s">
        <v>45</v>
      </c>
      <c r="M57" s="143">
        <v>5358</v>
      </c>
      <c r="N57" s="74"/>
      <c r="O57" s="74" t="s">
        <v>45</v>
      </c>
      <c r="P57" s="74" t="s">
        <v>45</v>
      </c>
      <c r="Q57" s="74" t="s">
        <v>45</v>
      </c>
      <c r="R57" s="74" t="s">
        <v>45</v>
      </c>
      <c r="S57" s="74" t="s">
        <v>45</v>
      </c>
      <c r="T57" s="74" t="s">
        <v>45</v>
      </c>
      <c r="U57" s="74" t="s">
        <v>45</v>
      </c>
      <c r="V57" s="74" t="s">
        <v>45</v>
      </c>
      <c r="W57" s="74" t="s">
        <v>45</v>
      </c>
      <c r="X57" s="74" t="s">
        <v>45</v>
      </c>
      <c r="Y57" s="259"/>
      <c r="Z57" s="298"/>
    </row>
    <row r="58" spans="1:26" s="75" customFormat="1" ht="39.75" customHeight="1" outlineLevel="2" x14ac:dyDescent="0.3">
      <c r="A58" s="78" t="s">
        <v>321</v>
      </c>
      <c r="B58" s="250"/>
      <c r="C58" s="109" t="s">
        <v>1047</v>
      </c>
      <c r="D58" s="117" t="s">
        <v>1503</v>
      </c>
      <c r="E58" s="80">
        <v>1</v>
      </c>
      <c r="F58" s="80">
        <v>1</v>
      </c>
      <c r="G58" s="250"/>
      <c r="H58" s="250"/>
      <c r="I58" s="143">
        <v>4718</v>
      </c>
      <c r="J58" s="143">
        <v>4718</v>
      </c>
      <c r="K58" s="74" t="s">
        <v>45</v>
      </c>
      <c r="L58" s="74" t="s">
        <v>45</v>
      </c>
      <c r="M58" s="143">
        <v>4718</v>
      </c>
      <c r="N58" s="74"/>
      <c r="O58" s="74" t="s">
        <v>45</v>
      </c>
      <c r="P58" s="74" t="s">
        <v>45</v>
      </c>
      <c r="Q58" s="74" t="s">
        <v>45</v>
      </c>
      <c r="R58" s="74" t="s">
        <v>45</v>
      </c>
      <c r="S58" s="74" t="s">
        <v>45</v>
      </c>
      <c r="T58" s="74" t="s">
        <v>45</v>
      </c>
      <c r="U58" s="74" t="s">
        <v>45</v>
      </c>
      <c r="V58" s="74" t="s">
        <v>45</v>
      </c>
      <c r="W58" s="74" t="s">
        <v>45</v>
      </c>
      <c r="X58" s="74" t="s">
        <v>45</v>
      </c>
      <c r="Y58" s="259"/>
      <c r="Z58" s="298"/>
    </row>
    <row r="59" spans="1:26" s="75" customFormat="1" ht="39.75" customHeight="1" outlineLevel="2" x14ac:dyDescent="0.3">
      <c r="A59" s="78" t="s">
        <v>322</v>
      </c>
      <c r="B59" s="250"/>
      <c r="C59" s="109" t="s">
        <v>1048</v>
      </c>
      <c r="D59" s="117" t="s">
        <v>1503</v>
      </c>
      <c r="E59" s="80">
        <v>1</v>
      </c>
      <c r="F59" s="80">
        <v>1</v>
      </c>
      <c r="G59" s="250"/>
      <c r="H59" s="250"/>
      <c r="I59" s="143">
        <v>4718</v>
      </c>
      <c r="J59" s="143">
        <v>4718</v>
      </c>
      <c r="K59" s="74" t="s">
        <v>45</v>
      </c>
      <c r="L59" s="74" t="s">
        <v>45</v>
      </c>
      <c r="M59" s="143">
        <v>4718</v>
      </c>
      <c r="N59" s="74"/>
      <c r="O59" s="74" t="s">
        <v>45</v>
      </c>
      <c r="P59" s="74" t="s">
        <v>45</v>
      </c>
      <c r="Q59" s="74" t="s">
        <v>45</v>
      </c>
      <c r="R59" s="74" t="s">
        <v>45</v>
      </c>
      <c r="S59" s="74" t="s">
        <v>45</v>
      </c>
      <c r="T59" s="74" t="s">
        <v>45</v>
      </c>
      <c r="U59" s="74" t="s">
        <v>45</v>
      </c>
      <c r="V59" s="74" t="s">
        <v>45</v>
      </c>
      <c r="W59" s="74" t="s">
        <v>45</v>
      </c>
      <c r="X59" s="74" t="s">
        <v>45</v>
      </c>
      <c r="Y59" s="259"/>
      <c r="Z59" s="298"/>
    </row>
    <row r="60" spans="1:26" s="75" customFormat="1" ht="39.75" customHeight="1" outlineLevel="2" x14ac:dyDescent="0.3">
      <c r="A60" s="78" t="s">
        <v>323</v>
      </c>
      <c r="B60" s="250"/>
      <c r="C60" s="109" t="s">
        <v>1049</v>
      </c>
      <c r="D60" s="117" t="s">
        <v>1503</v>
      </c>
      <c r="E60" s="80">
        <v>1</v>
      </c>
      <c r="F60" s="80">
        <v>1</v>
      </c>
      <c r="G60" s="250"/>
      <c r="H60" s="250"/>
      <c r="I60" s="143">
        <v>5318</v>
      </c>
      <c r="J60" s="143">
        <v>5318</v>
      </c>
      <c r="K60" s="74" t="s">
        <v>45</v>
      </c>
      <c r="L60" s="74" t="s">
        <v>45</v>
      </c>
      <c r="M60" s="143">
        <v>5318</v>
      </c>
      <c r="N60" s="74"/>
      <c r="O60" s="74" t="s">
        <v>45</v>
      </c>
      <c r="P60" s="74" t="s">
        <v>45</v>
      </c>
      <c r="Q60" s="74" t="s">
        <v>45</v>
      </c>
      <c r="R60" s="74" t="s">
        <v>45</v>
      </c>
      <c r="S60" s="74" t="s">
        <v>45</v>
      </c>
      <c r="T60" s="74" t="s">
        <v>45</v>
      </c>
      <c r="U60" s="74" t="s">
        <v>45</v>
      </c>
      <c r="V60" s="74" t="s">
        <v>45</v>
      </c>
      <c r="W60" s="74" t="s">
        <v>45</v>
      </c>
      <c r="X60" s="74" t="s">
        <v>45</v>
      </c>
      <c r="Y60" s="259"/>
      <c r="Z60" s="298"/>
    </row>
    <row r="61" spans="1:26" s="75" customFormat="1" ht="30" customHeight="1" outlineLevel="1" x14ac:dyDescent="0.3">
      <c r="A61" s="71" t="s">
        <v>27</v>
      </c>
      <c r="B61" s="250"/>
      <c r="C61" s="106" t="s">
        <v>1050</v>
      </c>
      <c r="D61" s="84" t="s">
        <v>1503</v>
      </c>
      <c r="E61" s="84">
        <f>SUM(E62:E83)</f>
        <v>22</v>
      </c>
      <c r="F61" s="84">
        <f>SUM(F62:F83)</f>
        <v>22</v>
      </c>
      <c r="G61" s="250"/>
      <c r="H61" s="250"/>
      <c r="I61" s="76">
        <f>SUM(I62:I83)</f>
        <v>104934</v>
      </c>
      <c r="J61" s="76">
        <f>SUM(J62:J83)</f>
        <v>104934</v>
      </c>
      <c r="K61" s="74"/>
      <c r="L61" s="74"/>
      <c r="M61" s="76">
        <f>SUM(M62:M83)</f>
        <v>104934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259"/>
      <c r="Z61" s="298"/>
    </row>
    <row r="62" spans="1:26" s="75" customFormat="1" ht="45.75" customHeight="1" outlineLevel="2" x14ac:dyDescent="0.3">
      <c r="A62" s="78" t="s">
        <v>89</v>
      </c>
      <c r="B62" s="250"/>
      <c r="C62" s="109" t="s">
        <v>1051</v>
      </c>
      <c r="D62" s="117" t="s">
        <v>1503</v>
      </c>
      <c r="E62" s="80">
        <v>1</v>
      </c>
      <c r="F62" s="80">
        <v>1</v>
      </c>
      <c r="G62" s="250"/>
      <c r="H62" s="250"/>
      <c r="I62" s="143">
        <v>3497</v>
      </c>
      <c r="J62" s="143">
        <v>3497</v>
      </c>
      <c r="K62" s="74" t="s">
        <v>45</v>
      </c>
      <c r="L62" s="74" t="s">
        <v>45</v>
      </c>
      <c r="M62" s="143">
        <v>3497</v>
      </c>
      <c r="N62" s="74"/>
      <c r="O62" s="74" t="s">
        <v>45</v>
      </c>
      <c r="P62" s="74" t="s">
        <v>45</v>
      </c>
      <c r="Q62" s="74" t="s">
        <v>45</v>
      </c>
      <c r="R62" s="74" t="s">
        <v>45</v>
      </c>
      <c r="S62" s="74" t="s">
        <v>45</v>
      </c>
      <c r="T62" s="74" t="s">
        <v>45</v>
      </c>
      <c r="U62" s="74" t="s">
        <v>45</v>
      </c>
      <c r="V62" s="74" t="s">
        <v>45</v>
      </c>
      <c r="W62" s="74" t="s">
        <v>45</v>
      </c>
      <c r="X62" s="74" t="s">
        <v>45</v>
      </c>
      <c r="Y62" s="259"/>
      <c r="Z62" s="298"/>
    </row>
    <row r="63" spans="1:26" s="75" customFormat="1" ht="45.75" customHeight="1" outlineLevel="2" x14ac:dyDescent="0.3">
      <c r="A63" s="78" t="s">
        <v>324</v>
      </c>
      <c r="B63" s="250"/>
      <c r="C63" s="109" t="s">
        <v>1052</v>
      </c>
      <c r="D63" s="117" t="s">
        <v>1503</v>
      </c>
      <c r="E63" s="80">
        <v>1</v>
      </c>
      <c r="F63" s="80">
        <v>1</v>
      </c>
      <c r="G63" s="250"/>
      <c r="H63" s="250"/>
      <c r="I63" s="143">
        <v>3497</v>
      </c>
      <c r="J63" s="143">
        <v>3497</v>
      </c>
      <c r="K63" s="74" t="s">
        <v>45</v>
      </c>
      <c r="L63" s="74" t="s">
        <v>45</v>
      </c>
      <c r="M63" s="143">
        <v>3497</v>
      </c>
      <c r="N63" s="74"/>
      <c r="O63" s="74" t="s">
        <v>45</v>
      </c>
      <c r="P63" s="74" t="s">
        <v>45</v>
      </c>
      <c r="Q63" s="74" t="s">
        <v>45</v>
      </c>
      <c r="R63" s="74" t="s">
        <v>45</v>
      </c>
      <c r="S63" s="74" t="s">
        <v>45</v>
      </c>
      <c r="T63" s="74" t="s">
        <v>45</v>
      </c>
      <c r="U63" s="74" t="s">
        <v>45</v>
      </c>
      <c r="V63" s="74" t="s">
        <v>45</v>
      </c>
      <c r="W63" s="74" t="s">
        <v>45</v>
      </c>
      <c r="X63" s="74" t="s">
        <v>45</v>
      </c>
      <c r="Y63" s="259"/>
      <c r="Z63" s="298"/>
    </row>
    <row r="64" spans="1:26" s="75" customFormat="1" ht="45.75" customHeight="1" outlineLevel="2" x14ac:dyDescent="0.3">
      <c r="A64" s="78" t="s">
        <v>325</v>
      </c>
      <c r="B64" s="250"/>
      <c r="C64" s="109" t="s">
        <v>1053</v>
      </c>
      <c r="D64" s="117" t="s">
        <v>1503</v>
      </c>
      <c r="E64" s="80">
        <v>1</v>
      </c>
      <c r="F64" s="80">
        <v>1</v>
      </c>
      <c r="G64" s="250"/>
      <c r="H64" s="250"/>
      <c r="I64" s="143">
        <v>3497</v>
      </c>
      <c r="J64" s="143">
        <v>3497</v>
      </c>
      <c r="K64" s="74" t="s">
        <v>45</v>
      </c>
      <c r="L64" s="74" t="s">
        <v>45</v>
      </c>
      <c r="M64" s="143">
        <v>3497</v>
      </c>
      <c r="N64" s="74"/>
      <c r="O64" s="74" t="s">
        <v>45</v>
      </c>
      <c r="P64" s="74" t="s">
        <v>45</v>
      </c>
      <c r="Q64" s="74" t="s">
        <v>45</v>
      </c>
      <c r="R64" s="74" t="s">
        <v>45</v>
      </c>
      <c r="S64" s="74" t="s">
        <v>45</v>
      </c>
      <c r="T64" s="74" t="s">
        <v>45</v>
      </c>
      <c r="U64" s="74" t="s">
        <v>45</v>
      </c>
      <c r="V64" s="74" t="s">
        <v>45</v>
      </c>
      <c r="W64" s="74" t="s">
        <v>45</v>
      </c>
      <c r="X64" s="74" t="s">
        <v>45</v>
      </c>
      <c r="Y64" s="259"/>
      <c r="Z64" s="298"/>
    </row>
    <row r="65" spans="1:26" s="75" customFormat="1" ht="45.75" customHeight="1" outlineLevel="2" x14ac:dyDescent="0.3">
      <c r="A65" s="78" t="s">
        <v>326</v>
      </c>
      <c r="B65" s="250"/>
      <c r="C65" s="109" t="s">
        <v>1054</v>
      </c>
      <c r="D65" s="117" t="s">
        <v>1503</v>
      </c>
      <c r="E65" s="80">
        <v>1</v>
      </c>
      <c r="F65" s="80">
        <v>1</v>
      </c>
      <c r="G65" s="250"/>
      <c r="H65" s="250"/>
      <c r="I65" s="143">
        <v>2997</v>
      </c>
      <c r="J65" s="143">
        <v>2997</v>
      </c>
      <c r="K65" s="74" t="s">
        <v>45</v>
      </c>
      <c r="L65" s="74" t="s">
        <v>45</v>
      </c>
      <c r="M65" s="143">
        <v>2997</v>
      </c>
      <c r="N65" s="74"/>
      <c r="O65" s="74" t="s">
        <v>45</v>
      </c>
      <c r="P65" s="74" t="s">
        <v>45</v>
      </c>
      <c r="Q65" s="74" t="s">
        <v>45</v>
      </c>
      <c r="R65" s="74" t="s">
        <v>45</v>
      </c>
      <c r="S65" s="74" t="s">
        <v>45</v>
      </c>
      <c r="T65" s="74" t="s">
        <v>45</v>
      </c>
      <c r="U65" s="74" t="s">
        <v>45</v>
      </c>
      <c r="V65" s="74" t="s">
        <v>45</v>
      </c>
      <c r="W65" s="74" t="s">
        <v>45</v>
      </c>
      <c r="X65" s="74" t="s">
        <v>45</v>
      </c>
      <c r="Y65" s="259"/>
      <c r="Z65" s="298"/>
    </row>
    <row r="66" spans="1:26" s="75" customFormat="1" ht="45.75" customHeight="1" outlineLevel="2" x14ac:dyDescent="0.3">
      <c r="A66" s="78" t="s">
        <v>327</v>
      </c>
      <c r="B66" s="250"/>
      <c r="C66" s="109" t="s">
        <v>1055</v>
      </c>
      <c r="D66" s="117" t="s">
        <v>1503</v>
      </c>
      <c r="E66" s="80">
        <v>1</v>
      </c>
      <c r="F66" s="80">
        <v>1</v>
      </c>
      <c r="G66" s="250"/>
      <c r="H66" s="250"/>
      <c r="I66" s="143">
        <v>21997</v>
      </c>
      <c r="J66" s="143">
        <v>21997</v>
      </c>
      <c r="K66" s="74" t="s">
        <v>45</v>
      </c>
      <c r="L66" s="74" t="s">
        <v>45</v>
      </c>
      <c r="M66" s="143">
        <v>21997</v>
      </c>
      <c r="N66" s="74"/>
      <c r="O66" s="74" t="s">
        <v>45</v>
      </c>
      <c r="P66" s="74" t="s">
        <v>45</v>
      </c>
      <c r="Q66" s="74" t="s">
        <v>45</v>
      </c>
      <c r="R66" s="74" t="s">
        <v>45</v>
      </c>
      <c r="S66" s="74" t="s">
        <v>45</v>
      </c>
      <c r="T66" s="74" t="s">
        <v>45</v>
      </c>
      <c r="U66" s="74" t="s">
        <v>45</v>
      </c>
      <c r="V66" s="74" t="s">
        <v>45</v>
      </c>
      <c r="W66" s="74" t="s">
        <v>45</v>
      </c>
      <c r="X66" s="74" t="s">
        <v>45</v>
      </c>
      <c r="Y66" s="259"/>
      <c r="Z66" s="298"/>
    </row>
    <row r="67" spans="1:26" s="75" customFormat="1" ht="45.75" customHeight="1" outlineLevel="2" x14ac:dyDescent="0.3">
      <c r="A67" s="78" t="s">
        <v>328</v>
      </c>
      <c r="B67" s="250"/>
      <c r="C67" s="109" t="s">
        <v>1056</v>
      </c>
      <c r="D67" s="117" t="s">
        <v>1503</v>
      </c>
      <c r="E67" s="80">
        <v>1</v>
      </c>
      <c r="F67" s="80">
        <v>1</v>
      </c>
      <c r="G67" s="250"/>
      <c r="H67" s="250"/>
      <c r="I67" s="143">
        <v>2997</v>
      </c>
      <c r="J67" s="143">
        <v>2997</v>
      </c>
      <c r="K67" s="74" t="s">
        <v>45</v>
      </c>
      <c r="L67" s="74" t="s">
        <v>45</v>
      </c>
      <c r="M67" s="143">
        <v>2997</v>
      </c>
      <c r="N67" s="74"/>
      <c r="O67" s="74" t="s">
        <v>45</v>
      </c>
      <c r="P67" s="74" t="s">
        <v>45</v>
      </c>
      <c r="Q67" s="74" t="s">
        <v>45</v>
      </c>
      <c r="R67" s="74" t="s">
        <v>45</v>
      </c>
      <c r="S67" s="74" t="s">
        <v>45</v>
      </c>
      <c r="T67" s="74" t="s">
        <v>45</v>
      </c>
      <c r="U67" s="74" t="s">
        <v>45</v>
      </c>
      <c r="V67" s="74" t="s">
        <v>45</v>
      </c>
      <c r="W67" s="74" t="s">
        <v>45</v>
      </c>
      <c r="X67" s="74" t="s">
        <v>45</v>
      </c>
      <c r="Y67" s="259"/>
      <c r="Z67" s="298"/>
    </row>
    <row r="68" spans="1:26" s="75" customFormat="1" ht="45.75" customHeight="1" outlineLevel="2" x14ac:dyDescent="0.3">
      <c r="A68" s="78" t="s">
        <v>329</v>
      </c>
      <c r="B68" s="250"/>
      <c r="C68" s="109" t="s">
        <v>1057</v>
      </c>
      <c r="D68" s="117" t="s">
        <v>1503</v>
      </c>
      <c r="E68" s="80">
        <v>1</v>
      </c>
      <c r="F68" s="80">
        <v>1</v>
      </c>
      <c r="G68" s="250"/>
      <c r="H68" s="250"/>
      <c r="I68" s="143">
        <v>2497</v>
      </c>
      <c r="J68" s="143">
        <v>2497</v>
      </c>
      <c r="K68" s="74" t="s">
        <v>45</v>
      </c>
      <c r="L68" s="74" t="s">
        <v>45</v>
      </c>
      <c r="M68" s="143">
        <v>2497</v>
      </c>
      <c r="N68" s="74"/>
      <c r="O68" s="74" t="s">
        <v>45</v>
      </c>
      <c r="P68" s="74" t="s">
        <v>45</v>
      </c>
      <c r="Q68" s="74" t="s">
        <v>45</v>
      </c>
      <c r="R68" s="74" t="s">
        <v>45</v>
      </c>
      <c r="S68" s="74" t="s">
        <v>45</v>
      </c>
      <c r="T68" s="74" t="s">
        <v>45</v>
      </c>
      <c r="U68" s="74" t="s">
        <v>45</v>
      </c>
      <c r="V68" s="74" t="s">
        <v>45</v>
      </c>
      <c r="W68" s="74" t="s">
        <v>45</v>
      </c>
      <c r="X68" s="74" t="s">
        <v>45</v>
      </c>
      <c r="Y68" s="259"/>
      <c r="Z68" s="298"/>
    </row>
    <row r="69" spans="1:26" s="75" customFormat="1" ht="45.75" customHeight="1" outlineLevel="2" x14ac:dyDescent="0.3">
      <c r="A69" s="78" t="s">
        <v>330</v>
      </c>
      <c r="B69" s="250"/>
      <c r="C69" s="109" t="s">
        <v>1058</v>
      </c>
      <c r="D69" s="117" t="s">
        <v>1503</v>
      </c>
      <c r="E69" s="80">
        <v>1</v>
      </c>
      <c r="F69" s="80">
        <v>1</v>
      </c>
      <c r="G69" s="250"/>
      <c r="H69" s="250"/>
      <c r="I69" s="143">
        <v>2497</v>
      </c>
      <c r="J69" s="143">
        <v>2497</v>
      </c>
      <c r="K69" s="74" t="s">
        <v>45</v>
      </c>
      <c r="L69" s="74" t="s">
        <v>45</v>
      </c>
      <c r="M69" s="143">
        <v>2497</v>
      </c>
      <c r="N69" s="74"/>
      <c r="O69" s="74" t="s">
        <v>45</v>
      </c>
      <c r="P69" s="74" t="s">
        <v>45</v>
      </c>
      <c r="Q69" s="74" t="s">
        <v>45</v>
      </c>
      <c r="R69" s="74" t="s">
        <v>45</v>
      </c>
      <c r="S69" s="74" t="s">
        <v>45</v>
      </c>
      <c r="T69" s="74" t="s">
        <v>45</v>
      </c>
      <c r="U69" s="74" t="s">
        <v>45</v>
      </c>
      <c r="V69" s="74" t="s">
        <v>45</v>
      </c>
      <c r="W69" s="74" t="s">
        <v>45</v>
      </c>
      <c r="X69" s="74" t="s">
        <v>45</v>
      </c>
      <c r="Y69" s="259"/>
      <c r="Z69" s="298"/>
    </row>
    <row r="70" spans="1:26" s="75" customFormat="1" ht="45.75" customHeight="1" outlineLevel="2" x14ac:dyDescent="0.3">
      <c r="A70" s="78" t="s">
        <v>331</v>
      </c>
      <c r="B70" s="250"/>
      <c r="C70" s="109" t="s">
        <v>1059</v>
      </c>
      <c r="D70" s="117" t="s">
        <v>1503</v>
      </c>
      <c r="E70" s="80">
        <v>1</v>
      </c>
      <c r="F70" s="80">
        <v>1</v>
      </c>
      <c r="G70" s="250"/>
      <c r="H70" s="250"/>
      <c r="I70" s="143">
        <v>15997</v>
      </c>
      <c r="J70" s="143">
        <v>15997</v>
      </c>
      <c r="K70" s="74" t="s">
        <v>45</v>
      </c>
      <c r="L70" s="74" t="s">
        <v>45</v>
      </c>
      <c r="M70" s="143">
        <v>15997</v>
      </c>
      <c r="N70" s="74"/>
      <c r="O70" s="74" t="s">
        <v>45</v>
      </c>
      <c r="P70" s="74" t="s">
        <v>45</v>
      </c>
      <c r="Q70" s="74" t="s">
        <v>45</v>
      </c>
      <c r="R70" s="74" t="s">
        <v>45</v>
      </c>
      <c r="S70" s="74" t="s">
        <v>45</v>
      </c>
      <c r="T70" s="74" t="s">
        <v>45</v>
      </c>
      <c r="U70" s="74" t="s">
        <v>45</v>
      </c>
      <c r="V70" s="74" t="s">
        <v>45</v>
      </c>
      <c r="W70" s="74" t="s">
        <v>45</v>
      </c>
      <c r="X70" s="74" t="s">
        <v>45</v>
      </c>
      <c r="Y70" s="259"/>
      <c r="Z70" s="298"/>
    </row>
    <row r="71" spans="1:26" s="75" customFormat="1" ht="45.75" customHeight="1" outlineLevel="2" x14ac:dyDescent="0.3">
      <c r="A71" s="78" t="s">
        <v>332</v>
      </c>
      <c r="B71" s="250"/>
      <c r="C71" s="109" t="s">
        <v>1060</v>
      </c>
      <c r="D71" s="117" t="s">
        <v>1503</v>
      </c>
      <c r="E71" s="80">
        <v>1</v>
      </c>
      <c r="F71" s="80">
        <v>1</v>
      </c>
      <c r="G71" s="250"/>
      <c r="H71" s="250"/>
      <c r="I71" s="143">
        <v>3497</v>
      </c>
      <c r="J71" s="143">
        <v>3497</v>
      </c>
      <c r="K71" s="74" t="s">
        <v>45</v>
      </c>
      <c r="L71" s="74" t="s">
        <v>45</v>
      </c>
      <c r="M71" s="143">
        <v>3497</v>
      </c>
      <c r="N71" s="74"/>
      <c r="O71" s="74" t="s">
        <v>45</v>
      </c>
      <c r="P71" s="74" t="s">
        <v>45</v>
      </c>
      <c r="Q71" s="74" t="s">
        <v>45</v>
      </c>
      <c r="R71" s="74" t="s">
        <v>45</v>
      </c>
      <c r="S71" s="74" t="s">
        <v>45</v>
      </c>
      <c r="T71" s="74" t="s">
        <v>45</v>
      </c>
      <c r="U71" s="74" t="s">
        <v>45</v>
      </c>
      <c r="V71" s="74" t="s">
        <v>45</v>
      </c>
      <c r="W71" s="74" t="s">
        <v>45</v>
      </c>
      <c r="X71" s="74" t="s">
        <v>45</v>
      </c>
      <c r="Y71" s="259"/>
      <c r="Z71" s="298"/>
    </row>
    <row r="72" spans="1:26" s="75" customFormat="1" ht="45.75" customHeight="1" outlineLevel="2" x14ac:dyDescent="0.3">
      <c r="A72" s="78" t="s">
        <v>333</v>
      </c>
      <c r="B72" s="250"/>
      <c r="C72" s="109" t="s">
        <v>1061</v>
      </c>
      <c r="D72" s="117" t="s">
        <v>1503</v>
      </c>
      <c r="E72" s="80">
        <v>1</v>
      </c>
      <c r="F72" s="80">
        <v>1</v>
      </c>
      <c r="G72" s="250"/>
      <c r="H72" s="250"/>
      <c r="I72" s="143">
        <v>3997</v>
      </c>
      <c r="J72" s="143">
        <v>3997</v>
      </c>
      <c r="K72" s="74" t="s">
        <v>45</v>
      </c>
      <c r="L72" s="74" t="s">
        <v>45</v>
      </c>
      <c r="M72" s="143">
        <v>3997</v>
      </c>
      <c r="N72" s="74"/>
      <c r="O72" s="74" t="s">
        <v>45</v>
      </c>
      <c r="P72" s="74" t="s">
        <v>45</v>
      </c>
      <c r="Q72" s="74" t="s">
        <v>45</v>
      </c>
      <c r="R72" s="74" t="s">
        <v>45</v>
      </c>
      <c r="S72" s="74" t="s">
        <v>45</v>
      </c>
      <c r="T72" s="74" t="s">
        <v>45</v>
      </c>
      <c r="U72" s="74" t="s">
        <v>45</v>
      </c>
      <c r="V72" s="74" t="s">
        <v>45</v>
      </c>
      <c r="W72" s="74" t="s">
        <v>45</v>
      </c>
      <c r="X72" s="74" t="s">
        <v>45</v>
      </c>
      <c r="Y72" s="259"/>
      <c r="Z72" s="298"/>
    </row>
    <row r="73" spans="1:26" s="75" customFormat="1" ht="45.75" customHeight="1" outlineLevel="2" x14ac:dyDescent="0.3">
      <c r="A73" s="78" t="s">
        <v>334</v>
      </c>
      <c r="B73" s="250"/>
      <c r="C73" s="109" t="s">
        <v>1062</v>
      </c>
      <c r="D73" s="117" t="s">
        <v>1503</v>
      </c>
      <c r="E73" s="80">
        <v>1</v>
      </c>
      <c r="F73" s="80">
        <v>1</v>
      </c>
      <c r="G73" s="250"/>
      <c r="H73" s="250"/>
      <c r="I73" s="143">
        <v>3497</v>
      </c>
      <c r="J73" s="143">
        <v>3497</v>
      </c>
      <c r="K73" s="74" t="s">
        <v>45</v>
      </c>
      <c r="L73" s="74" t="s">
        <v>45</v>
      </c>
      <c r="M73" s="143">
        <v>3497</v>
      </c>
      <c r="N73" s="74"/>
      <c r="O73" s="74" t="s">
        <v>45</v>
      </c>
      <c r="P73" s="74" t="s">
        <v>45</v>
      </c>
      <c r="Q73" s="74" t="s">
        <v>45</v>
      </c>
      <c r="R73" s="74" t="s">
        <v>45</v>
      </c>
      <c r="S73" s="74" t="s">
        <v>45</v>
      </c>
      <c r="T73" s="74" t="s">
        <v>45</v>
      </c>
      <c r="U73" s="74" t="s">
        <v>45</v>
      </c>
      <c r="V73" s="74" t="s">
        <v>45</v>
      </c>
      <c r="W73" s="74" t="s">
        <v>45</v>
      </c>
      <c r="X73" s="74" t="s">
        <v>45</v>
      </c>
      <c r="Y73" s="259"/>
      <c r="Z73" s="298"/>
    </row>
    <row r="74" spans="1:26" s="75" customFormat="1" ht="45.75" customHeight="1" outlineLevel="2" x14ac:dyDescent="0.3">
      <c r="A74" s="78" t="s">
        <v>335</v>
      </c>
      <c r="B74" s="250"/>
      <c r="C74" s="109" t="s">
        <v>1063</v>
      </c>
      <c r="D74" s="117" t="s">
        <v>1503</v>
      </c>
      <c r="E74" s="80">
        <v>1</v>
      </c>
      <c r="F74" s="80">
        <v>1</v>
      </c>
      <c r="G74" s="250"/>
      <c r="H74" s="250"/>
      <c r="I74" s="143">
        <v>3497</v>
      </c>
      <c r="J74" s="143">
        <v>3497</v>
      </c>
      <c r="K74" s="74" t="s">
        <v>45</v>
      </c>
      <c r="L74" s="74" t="s">
        <v>45</v>
      </c>
      <c r="M74" s="143">
        <v>3497</v>
      </c>
      <c r="N74" s="74"/>
      <c r="O74" s="74" t="s">
        <v>45</v>
      </c>
      <c r="P74" s="74" t="s">
        <v>45</v>
      </c>
      <c r="Q74" s="74" t="s">
        <v>45</v>
      </c>
      <c r="R74" s="74" t="s">
        <v>45</v>
      </c>
      <c r="S74" s="74" t="s">
        <v>45</v>
      </c>
      <c r="T74" s="74" t="s">
        <v>45</v>
      </c>
      <c r="U74" s="74" t="s">
        <v>45</v>
      </c>
      <c r="V74" s="74" t="s">
        <v>45</v>
      </c>
      <c r="W74" s="74" t="s">
        <v>45</v>
      </c>
      <c r="X74" s="74" t="s">
        <v>45</v>
      </c>
      <c r="Y74" s="259"/>
      <c r="Z74" s="298"/>
    </row>
    <row r="75" spans="1:26" s="75" customFormat="1" ht="45.75" customHeight="1" outlineLevel="2" x14ac:dyDescent="0.3">
      <c r="A75" s="78" t="s">
        <v>336</v>
      </c>
      <c r="B75" s="250"/>
      <c r="C75" s="109" t="s">
        <v>1064</v>
      </c>
      <c r="D75" s="117" t="s">
        <v>1503</v>
      </c>
      <c r="E75" s="80">
        <v>1</v>
      </c>
      <c r="F75" s="80">
        <v>1</v>
      </c>
      <c r="G75" s="250"/>
      <c r="H75" s="250"/>
      <c r="I75" s="143">
        <v>3497</v>
      </c>
      <c r="J75" s="143">
        <v>3497</v>
      </c>
      <c r="K75" s="74" t="s">
        <v>45</v>
      </c>
      <c r="L75" s="74" t="s">
        <v>45</v>
      </c>
      <c r="M75" s="143">
        <v>3497</v>
      </c>
      <c r="N75" s="74"/>
      <c r="O75" s="74" t="s">
        <v>45</v>
      </c>
      <c r="P75" s="74" t="s">
        <v>45</v>
      </c>
      <c r="Q75" s="74" t="s">
        <v>45</v>
      </c>
      <c r="R75" s="74" t="s">
        <v>45</v>
      </c>
      <c r="S75" s="74" t="s">
        <v>45</v>
      </c>
      <c r="T75" s="74" t="s">
        <v>45</v>
      </c>
      <c r="U75" s="74" t="s">
        <v>45</v>
      </c>
      <c r="V75" s="74" t="s">
        <v>45</v>
      </c>
      <c r="W75" s="74" t="s">
        <v>45</v>
      </c>
      <c r="X75" s="74" t="s">
        <v>45</v>
      </c>
      <c r="Y75" s="259"/>
      <c r="Z75" s="298"/>
    </row>
    <row r="76" spans="1:26" s="75" customFormat="1" ht="45.75" customHeight="1" outlineLevel="2" x14ac:dyDescent="0.3">
      <c r="A76" s="78" t="s">
        <v>337</v>
      </c>
      <c r="B76" s="250"/>
      <c r="C76" s="109" t="s">
        <v>1065</v>
      </c>
      <c r="D76" s="117" t="s">
        <v>1503</v>
      </c>
      <c r="E76" s="80">
        <v>1</v>
      </c>
      <c r="F76" s="80">
        <v>1</v>
      </c>
      <c r="G76" s="250"/>
      <c r="H76" s="250"/>
      <c r="I76" s="143">
        <v>4497</v>
      </c>
      <c r="J76" s="143">
        <v>4497</v>
      </c>
      <c r="K76" s="74" t="s">
        <v>45</v>
      </c>
      <c r="L76" s="74" t="s">
        <v>45</v>
      </c>
      <c r="M76" s="143">
        <v>4497</v>
      </c>
      <c r="N76" s="74"/>
      <c r="O76" s="74" t="s">
        <v>45</v>
      </c>
      <c r="P76" s="74" t="s">
        <v>45</v>
      </c>
      <c r="Q76" s="74" t="s">
        <v>45</v>
      </c>
      <c r="R76" s="74" t="s">
        <v>45</v>
      </c>
      <c r="S76" s="74" t="s">
        <v>45</v>
      </c>
      <c r="T76" s="74" t="s">
        <v>45</v>
      </c>
      <c r="U76" s="74" t="s">
        <v>45</v>
      </c>
      <c r="V76" s="74" t="s">
        <v>45</v>
      </c>
      <c r="W76" s="74" t="s">
        <v>45</v>
      </c>
      <c r="X76" s="74" t="s">
        <v>45</v>
      </c>
      <c r="Y76" s="259"/>
      <c r="Z76" s="298"/>
    </row>
    <row r="77" spans="1:26" s="75" customFormat="1" ht="45.75" customHeight="1" outlineLevel="2" x14ac:dyDescent="0.3">
      <c r="A77" s="78" t="s">
        <v>338</v>
      </c>
      <c r="B77" s="250"/>
      <c r="C77" s="109" t="s">
        <v>1066</v>
      </c>
      <c r="D77" s="117" t="s">
        <v>1503</v>
      </c>
      <c r="E77" s="80">
        <v>1</v>
      </c>
      <c r="F77" s="80">
        <v>1</v>
      </c>
      <c r="G77" s="250"/>
      <c r="H77" s="250"/>
      <c r="I77" s="143">
        <v>3497</v>
      </c>
      <c r="J77" s="143">
        <v>3497</v>
      </c>
      <c r="K77" s="74" t="s">
        <v>45</v>
      </c>
      <c r="L77" s="74" t="s">
        <v>45</v>
      </c>
      <c r="M77" s="143">
        <v>3497</v>
      </c>
      <c r="N77" s="74"/>
      <c r="O77" s="74" t="s">
        <v>45</v>
      </c>
      <c r="P77" s="74" t="s">
        <v>45</v>
      </c>
      <c r="Q77" s="74" t="s">
        <v>45</v>
      </c>
      <c r="R77" s="74" t="s">
        <v>45</v>
      </c>
      <c r="S77" s="74" t="s">
        <v>45</v>
      </c>
      <c r="T77" s="74" t="s">
        <v>45</v>
      </c>
      <c r="U77" s="74" t="s">
        <v>45</v>
      </c>
      <c r="V77" s="74" t="s">
        <v>45</v>
      </c>
      <c r="W77" s="74" t="s">
        <v>45</v>
      </c>
      <c r="X77" s="74" t="s">
        <v>45</v>
      </c>
      <c r="Y77" s="259"/>
      <c r="Z77" s="298"/>
    </row>
    <row r="78" spans="1:26" s="75" customFormat="1" ht="45.75" customHeight="1" outlineLevel="2" x14ac:dyDescent="0.3">
      <c r="A78" s="78" t="s">
        <v>339</v>
      </c>
      <c r="B78" s="250"/>
      <c r="C78" s="109" t="s">
        <v>1067</v>
      </c>
      <c r="D78" s="117" t="s">
        <v>1503</v>
      </c>
      <c r="E78" s="80">
        <v>1</v>
      </c>
      <c r="F78" s="80">
        <v>1</v>
      </c>
      <c r="G78" s="250"/>
      <c r="H78" s="250"/>
      <c r="I78" s="143">
        <v>3997</v>
      </c>
      <c r="J78" s="143">
        <v>3997</v>
      </c>
      <c r="K78" s="74" t="s">
        <v>45</v>
      </c>
      <c r="L78" s="74" t="s">
        <v>45</v>
      </c>
      <c r="M78" s="143">
        <v>3997</v>
      </c>
      <c r="N78" s="74"/>
      <c r="O78" s="74" t="s">
        <v>45</v>
      </c>
      <c r="P78" s="74" t="s">
        <v>45</v>
      </c>
      <c r="Q78" s="74" t="s">
        <v>45</v>
      </c>
      <c r="R78" s="74" t="s">
        <v>45</v>
      </c>
      <c r="S78" s="74" t="s">
        <v>45</v>
      </c>
      <c r="T78" s="74" t="s">
        <v>45</v>
      </c>
      <c r="U78" s="74" t="s">
        <v>45</v>
      </c>
      <c r="V78" s="74" t="s">
        <v>45</v>
      </c>
      <c r="W78" s="74" t="s">
        <v>45</v>
      </c>
      <c r="X78" s="74" t="s">
        <v>45</v>
      </c>
      <c r="Y78" s="259"/>
      <c r="Z78" s="298"/>
    </row>
    <row r="79" spans="1:26" s="75" customFormat="1" ht="45.75" customHeight="1" outlineLevel="2" x14ac:dyDescent="0.3">
      <c r="A79" s="78" t="s">
        <v>340</v>
      </c>
      <c r="B79" s="250"/>
      <c r="C79" s="109" t="s">
        <v>1068</v>
      </c>
      <c r="D79" s="117" t="s">
        <v>1503</v>
      </c>
      <c r="E79" s="80">
        <v>1</v>
      </c>
      <c r="F79" s="80">
        <v>1</v>
      </c>
      <c r="G79" s="250"/>
      <c r="H79" s="250"/>
      <c r="I79" s="143">
        <v>3997</v>
      </c>
      <c r="J79" s="143">
        <v>3997</v>
      </c>
      <c r="K79" s="74" t="s">
        <v>45</v>
      </c>
      <c r="L79" s="74" t="s">
        <v>45</v>
      </c>
      <c r="M79" s="143">
        <v>3997</v>
      </c>
      <c r="N79" s="74"/>
      <c r="O79" s="74" t="s">
        <v>45</v>
      </c>
      <c r="P79" s="74" t="s">
        <v>45</v>
      </c>
      <c r="Q79" s="74" t="s">
        <v>45</v>
      </c>
      <c r="R79" s="74" t="s">
        <v>45</v>
      </c>
      <c r="S79" s="74" t="s">
        <v>45</v>
      </c>
      <c r="T79" s="74" t="s">
        <v>45</v>
      </c>
      <c r="U79" s="74" t="s">
        <v>45</v>
      </c>
      <c r="V79" s="74" t="s">
        <v>45</v>
      </c>
      <c r="W79" s="74" t="s">
        <v>45</v>
      </c>
      <c r="X79" s="74" t="s">
        <v>45</v>
      </c>
      <c r="Y79" s="259"/>
      <c r="Z79" s="298"/>
    </row>
    <row r="80" spans="1:26" s="75" customFormat="1" ht="45.75" customHeight="1" outlineLevel="2" x14ac:dyDescent="0.3">
      <c r="A80" s="78" t="s">
        <v>341</v>
      </c>
      <c r="B80" s="250"/>
      <c r="C80" s="109" t="s">
        <v>1069</v>
      </c>
      <c r="D80" s="117" t="s">
        <v>1503</v>
      </c>
      <c r="E80" s="80">
        <v>1</v>
      </c>
      <c r="F80" s="80">
        <v>1</v>
      </c>
      <c r="G80" s="250"/>
      <c r="H80" s="250"/>
      <c r="I80" s="143">
        <v>2497</v>
      </c>
      <c r="J80" s="143">
        <v>2497</v>
      </c>
      <c r="K80" s="74" t="s">
        <v>45</v>
      </c>
      <c r="L80" s="74" t="s">
        <v>45</v>
      </c>
      <c r="M80" s="143">
        <v>2497</v>
      </c>
      <c r="N80" s="74"/>
      <c r="O80" s="74" t="s">
        <v>45</v>
      </c>
      <c r="P80" s="74" t="s">
        <v>45</v>
      </c>
      <c r="Q80" s="74" t="s">
        <v>45</v>
      </c>
      <c r="R80" s="74" t="s">
        <v>45</v>
      </c>
      <c r="S80" s="74" t="s">
        <v>45</v>
      </c>
      <c r="T80" s="74" t="s">
        <v>45</v>
      </c>
      <c r="U80" s="74" t="s">
        <v>45</v>
      </c>
      <c r="V80" s="74" t="s">
        <v>45</v>
      </c>
      <c r="W80" s="74" t="s">
        <v>45</v>
      </c>
      <c r="X80" s="74" t="s">
        <v>45</v>
      </c>
      <c r="Y80" s="259"/>
      <c r="Z80" s="298"/>
    </row>
    <row r="81" spans="1:26" s="75" customFormat="1" ht="45.75" customHeight="1" outlineLevel="2" x14ac:dyDescent="0.3">
      <c r="A81" s="78" t="s">
        <v>342</v>
      </c>
      <c r="B81" s="250"/>
      <c r="C81" s="109" t="s">
        <v>1070</v>
      </c>
      <c r="D81" s="117" t="s">
        <v>1503</v>
      </c>
      <c r="E81" s="80">
        <v>1</v>
      </c>
      <c r="F81" s="80">
        <v>1</v>
      </c>
      <c r="G81" s="250"/>
      <c r="H81" s="250"/>
      <c r="I81" s="143">
        <v>2497</v>
      </c>
      <c r="J81" s="143">
        <v>2497</v>
      </c>
      <c r="K81" s="74" t="s">
        <v>45</v>
      </c>
      <c r="L81" s="74" t="s">
        <v>45</v>
      </c>
      <c r="M81" s="143">
        <v>2497</v>
      </c>
      <c r="N81" s="74"/>
      <c r="O81" s="74" t="s">
        <v>45</v>
      </c>
      <c r="P81" s="74" t="s">
        <v>45</v>
      </c>
      <c r="Q81" s="74" t="s">
        <v>45</v>
      </c>
      <c r="R81" s="74" t="s">
        <v>45</v>
      </c>
      <c r="S81" s="74" t="s">
        <v>45</v>
      </c>
      <c r="T81" s="74" t="s">
        <v>45</v>
      </c>
      <c r="U81" s="74" t="s">
        <v>45</v>
      </c>
      <c r="V81" s="74" t="s">
        <v>45</v>
      </c>
      <c r="W81" s="74" t="s">
        <v>45</v>
      </c>
      <c r="X81" s="74" t="s">
        <v>45</v>
      </c>
      <c r="Y81" s="259"/>
      <c r="Z81" s="298"/>
    </row>
    <row r="82" spans="1:26" s="75" customFormat="1" ht="45.75" customHeight="1" outlineLevel="2" x14ac:dyDescent="0.3">
      <c r="A82" s="78" t="s">
        <v>343</v>
      </c>
      <c r="B82" s="250"/>
      <c r="C82" s="109" t="s">
        <v>1071</v>
      </c>
      <c r="D82" s="117" t="s">
        <v>1503</v>
      </c>
      <c r="E82" s="80">
        <v>1</v>
      </c>
      <c r="F82" s="80">
        <v>1</v>
      </c>
      <c r="G82" s="250"/>
      <c r="H82" s="250"/>
      <c r="I82" s="143">
        <v>2497</v>
      </c>
      <c r="J82" s="143">
        <v>2497</v>
      </c>
      <c r="K82" s="74" t="s">
        <v>45</v>
      </c>
      <c r="L82" s="74" t="s">
        <v>45</v>
      </c>
      <c r="M82" s="143">
        <v>2497</v>
      </c>
      <c r="N82" s="74"/>
      <c r="O82" s="74" t="s">
        <v>45</v>
      </c>
      <c r="P82" s="74" t="s">
        <v>45</v>
      </c>
      <c r="Q82" s="74" t="s">
        <v>45</v>
      </c>
      <c r="R82" s="74" t="s">
        <v>45</v>
      </c>
      <c r="S82" s="74" t="s">
        <v>45</v>
      </c>
      <c r="T82" s="74" t="s">
        <v>45</v>
      </c>
      <c r="U82" s="74" t="s">
        <v>45</v>
      </c>
      <c r="V82" s="74" t="s">
        <v>45</v>
      </c>
      <c r="W82" s="74" t="s">
        <v>45</v>
      </c>
      <c r="X82" s="74" t="s">
        <v>45</v>
      </c>
      <c r="Y82" s="259"/>
      <c r="Z82" s="298"/>
    </row>
    <row r="83" spans="1:26" s="75" customFormat="1" ht="45.75" customHeight="1" outlineLevel="2" x14ac:dyDescent="0.3">
      <c r="A83" s="78" t="s">
        <v>344</v>
      </c>
      <c r="B83" s="250"/>
      <c r="C83" s="109" t="s">
        <v>1072</v>
      </c>
      <c r="D83" s="117" t="s">
        <v>1503</v>
      </c>
      <c r="E83" s="80">
        <v>1</v>
      </c>
      <c r="F83" s="80">
        <v>1</v>
      </c>
      <c r="G83" s="250"/>
      <c r="H83" s="250"/>
      <c r="I83" s="143">
        <v>3997</v>
      </c>
      <c r="J83" s="143">
        <v>3997</v>
      </c>
      <c r="K83" s="74" t="s">
        <v>45</v>
      </c>
      <c r="L83" s="74" t="s">
        <v>45</v>
      </c>
      <c r="M83" s="143">
        <v>3997</v>
      </c>
      <c r="N83" s="74"/>
      <c r="O83" s="74" t="s">
        <v>45</v>
      </c>
      <c r="P83" s="74" t="s">
        <v>45</v>
      </c>
      <c r="Q83" s="74" t="s">
        <v>45</v>
      </c>
      <c r="R83" s="74" t="s">
        <v>45</v>
      </c>
      <c r="S83" s="74" t="s">
        <v>45</v>
      </c>
      <c r="T83" s="74" t="s">
        <v>45</v>
      </c>
      <c r="U83" s="74" t="s">
        <v>45</v>
      </c>
      <c r="V83" s="74" t="s">
        <v>45</v>
      </c>
      <c r="W83" s="74" t="s">
        <v>45</v>
      </c>
      <c r="X83" s="74" t="s">
        <v>45</v>
      </c>
      <c r="Y83" s="259"/>
      <c r="Z83" s="298"/>
    </row>
    <row r="84" spans="1:26" s="75" customFormat="1" ht="45.75" customHeight="1" outlineLevel="1" x14ac:dyDescent="0.3">
      <c r="A84" s="71" t="s">
        <v>28</v>
      </c>
      <c r="B84" s="250"/>
      <c r="C84" s="106" t="s">
        <v>1073</v>
      </c>
      <c r="D84" s="84" t="s">
        <v>1503</v>
      </c>
      <c r="E84" s="84">
        <f>SUM(E85:E86)</f>
        <v>2</v>
      </c>
      <c r="F84" s="84">
        <f>SUM(F85:F86)</f>
        <v>2</v>
      </c>
      <c r="G84" s="250"/>
      <c r="H84" s="250"/>
      <c r="I84" s="144">
        <f>SUM(I85:I86)</f>
        <v>51900</v>
      </c>
      <c r="J84" s="144">
        <f>SUM(J85:J86)</f>
        <v>51900</v>
      </c>
      <c r="K84" s="74"/>
      <c r="L84" s="74"/>
      <c r="M84" s="144">
        <f>SUM(M85:M86)</f>
        <v>51900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259"/>
      <c r="Z84" s="298"/>
    </row>
    <row r="85" spans="1:26" s="75" customFormat="1" ht="45.75" customHeight="1" outlineLevel="2" x14ac:dyDescent="0.3">
      <c r="A85" s="78" t="s">
        <v>73</v>
      </c>
      <c r="B85" s="250"/>
      <c r="C85" s="109" t="s">
        <v>1074</v>
      </c>
      <c r="D85" s="117" t="s">
        <v>1503</v>
      </c>
      <c r="E85" s="80">
        <v>1</v>
      </c>
      <c r="F85" s="80">
        <v>1</v>
      </c>
      <c r="G85" s="250"/>
      <c r="H85" s="250"/>
      <c r="I85" s="143">
        <v>26950</v>
      </c>
      <c r="J85" s="143">
        <v>26950</v>
      </c>
      <c r="K85" s="74" t="s">
        <v>45</v>
      </c>
      <c r="L85" s="74" t="s">
        <v>45</v>
      </c>
      <c r="M85" s="143">
        <v>26950</v>
      </c>
      <c r="N85" s="74"/>
      <c r="O85" s="74" t="s">
        <v>45</v>
      </c>
      <c r="P85" s="74" t="s">
        <v>45</v>
      </c>
      <c r="Q85" s="74" t="s">
        <v>45</v>
      </c>
      <c r="R85" s="74" t="s">
        <v>45</v>
      </c>
      <c r="S85" s="74" t="s">
        <v>45</v>
      </c>
      <c r="T85" s="74" t="s">
        <v>45</v>
      </c>
      <c r="U85" s="74" t="s">
        <v>45</v>
      </c>
      <c r="V85" s="74" t="s">
        <v>45</v>
      </c>
      <c r="W85" s="74" t="s">
        <v>45</v>
      </c>
      <c r="X85" s="74" t="s">
        <v>45</v>
      </c>
      <c r="Y85" s="259"/>
      <c r="Z85" s="298"/>
    </row>
    <row r="86" spans="1:26" s="75" customFormat="1" ht="45.75" customHeight="1" outlineLevel="2" x14ac:dyDescent="0.3">
      <c r="A86" s="78" t="s">
        <v>74</v>
      </c>
      <c r="B86" s="250"/>
      <c r="C86" s="109" t="s">
        <v>1075</v>
      </c>
      <c r="D86" s="117" t="s">
        <v>1503</v>
      </c>
      <c r="E86" s="80">
        <v>1</v>
      </c>
      <c r="F86" s="80">
        <v>1</v>
      </c>
      <c r="G86" s="250"/>
      <c r="H86" s="250"/>
      <c r="I86" s="143">
        <v>24950</v>
      </c>
      <c r="J86" s="143">
        <v>24950</v>
      </c>
      <c r="K86" s="74" t="s">
        <v>45</v>
      </c>
      <c r="L86" s="74" t="s">
        <v>45</v>
      </c>
      <c r="M86" s="143">
        <v>24950</v>
      </c>
      <c r="N86" s="74"/>
      <c r="O86" s="74" t="s">
        <v>45</v>
      </c>
      <c r="P86" s="74" t="s">
        <v>45</v>
      </c>
      <c r="Q86" s="74" t="s">
        <v>45</v>
      </c>
      <c r="R86" s="74" t="s">
        <v>45</v>
      </c>
      <c r="S86" s="74" t="s">
        <v>45</v>
      </c>
      <c r="T86" s="74" t="s">
        <v>45</v>
      </c>
      <c r="U86" s="74" t="s">
        <v>45</v>
      </c>
      <c r="V86" s="74" t="s">
        <v>45</v>
      </c>
      <c r="W86" s="74" t="s">
        <v>45</v>
      </c>
      <c r="X86" s="74" t="s">
        <v>45</v>
      </c>
      <c r="Y86" s="259"/>
      <c r="Z86" s="298"/>
    </row>
    <row r="87" spans="1:26" s="75" customFormat="1" ht="45.75" customHeight="1" outlineLevel="1" x14ac:dyDescent="0.3">
      <c r="A87" s="71" t="s">
        <v>345</v>
      </c>
      <c r="B87" s="250"/>
      <c r="C87" s="106" t="s">
        <v>1076</v>
      </c>
      <c r="D87" s="84" t="s">
        <v>1503</v>
      </c>
      <c r="E87" s="84">
        <v>1</v>
      </c>
      <c r="F87" s="84">
        <v>1</v>
      </c>
      <c r="G87" s="250"/>
      <c r="H87" s="250"/>
      <c r="I87" s="144">
        <f>I88</f>
        <v>7900</v>
      </c>
      <c r="J87" s="144">
        <f>J88</f>
        <v>7900</v>
      </c>
      <c r="K87" s="74"/>
      <c r="L87" s="74"/>
      <c r="M87" s="144">
        <f>M88</f>
        <v>7900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259"/>
      <c r="Z87" s="298"/>
    </row>
    <row r="88" spans="1:26" s="75" customFormat="1" ht="45.75" customHeight="1" outlineLevel="2" x14ac:dyDescent="0.3">
      <c r="A88" s="78" t="s">
        <v>346</v>
      </c>
      <c r="B88" s="250"/>
      <c r="C88" s="109" t="s">
        <v>1077</v>
      </c>
      <c r="D88" s="117" t="s">
        <v>1503</v>
      </c>
      <c r="E88" s="80">
        <v>1</v>
      </c>
      <c r="F88" s="80">
        <v>1</v>
      </c>
      <c r="G88" s="250"/>
      <c r="H88" s="250"/>
      <c r="I88" s="143">
        <v>7900</v>
      </c>
      <c r="J88" s="143">
        <v>7900</v>
      </c>
      <c r="K88" s="74" t="s">
        <v>45</v>
      </c>
      <c r="L88" s="74" t="s">
        <v>45</v>
      </c>
      <c r="M88" s="143">
        <v>7900</v>
      </c>
      <c r="N88" s="74"/>
      <c r="O88" s="74" t="s">
        <v>45</v>
      </c>
      <c r="P88" s="74" t="s">
        <v>45</v>
      </c>
      <c r="Q88" s="74" t="s">
        <v>45</v>
      </c>
      <c r="R88" s="74" t="s">
        <v>45</v>
      </c>
      <c r="S88" s="74" t="s">
        <v>45</v>
      </c>
      <c r="T88" s="74" t="s">
        <v>45</v>
      </c>
      <c r="U88" s="74" t="s">
        <v>45</v>
      </c>
      <c r="V88" s="74" t="s">
        <v>45</v>
      </c>
      <c r="W88" s="74" t="s">
        <v>45</v>
      </c>
      <c r="X88" s="74" t="s">
        <v>45</v>
      </c>
      <c r="Y88" s="259"/>
      <c r="Z88" s="298"/>
    </row>
    <row r="89" spans="1:26" s="75" customFormat="1" ht="45.75" customHeight="1" outlineLevel="1" x14ac:dyDescent="0.3">
      <c r="A89" s="71" t="s">
        <v>347</v>
      </c>
      <c r="B89" s="250"/>
      <c r="C89" s="106" t="s">
        <v>1078</v>
      </c>
      <c r="D89" s="84" t="s">
        <v>1501</v>
      </c>
      <c r="E89" s="84">
        <f>SUM(E90:E94)</f>
        <v>5</v>
      </c>
      <c r="F89" s="84">
        <f>SUM(F90:F94)</f>
        <v>5</v>
      </c>
      <c r="G89" s="250"/>
      <c r="H89" s="250"/>
      <c r="I89" s="74">
        <f>SUM(I90:I94)</f>
        <v>12650</v>
      </c>
      <c r="J89" s="74">
        <f>SUM(J90:J94)</f>
        <v>12650</v>
      </c>
      <c r="K89" s="74"/>
      <c r="L89" s="74"/>
      <c r="M89" s="74">
        <f>SUM(M90:M94)</f>
        <v>12650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259"/>
      <c r="Z89" s="298"/>
    </row>
    <row r="90" spans="1:26" s="75" customFormat="1" ht="45.75" customHeight="1" outlineLevel="2" x14ac:dyDescent="0.3">
      <c r="A90" s="78" t="s">
        <v>348</v>
      </c>
      <c r="B90" s="250"/>
      <c r="C90" s="109" t="s">
        <v>1079</v>
      </c>
      <c r="D90" s="80" t="s">
        <v>1501</v>
      </c>
      <c r="E90" s="80">
        <v>1</v>
      </c>
      <c r="F90" s="80">
        <v>1</v>
      </c>
      <c r="G90" s="250"/>
      <c r="H90" s="250"/>
      <c r="I90" s="143">
        <v>1950</v>
      </c>
      <c r="J90" s="143">
        <v>1950</v>
      </c>
      <c r="K90" s="74" t="s">
        <v>45</v>
      </c>
      <c r="L90" s="74" t="s">
        <v>45</v>
      </c>
      <c r="M90" s="143">
        <v>1950</v>
      </c>
      <c r="N90" s="74"/>
      <c r="O90" s="74" t="s">
        <v>45</v>
      </c>
      <c r="P90" s="74" t="s">
        <v>45</v>
      </c>
      <c r="Q90" s="74" t="s">
        <v>45</v>
      </c>
      <c r="R90" s="74" t="s">
        <v>45</v>
      </c>
      <c r="S90" s="74" t="s">
        <v>45</v>
      </c>
      <c r="T90" s="74" t="s">
        <v>45</v>
      </c>
      <c r="U90" s="74" t="s">
        <v>45</v>
      </c>
      <c r="V90" s="74" t="s">
        <v>45</v>
      </c>
      <c r="W90" s="74" t="s">
        <v>45</v>
      </c>
      <c r="X90" s="74" t="s">
        <v>45</v>
      </c>
      <c r="Y90" s="259"/>
      <c r="Z90" s="298"/>
    </row>
    <row r="91" spans="1:26" s="75" customFormat="1" ht="45.75" customHeight="1" outlineLevel="2" x14ac:dyDescent="0.3">
      <c r="A91" s="78" t="s">
        <v>349</v>
      </c>
      <c r="B91" s="250"/>
      <c r="C91" s="109" t="s">
        <v>1080</v>
      </c>
      <c r="D91" s="80" t="s">
        <v>1501</v>
      </c>
      <c r="E91" s="80">
        <v>1</v>
      </c>
      <c r="F91" s="80">
        <v>1</v>
      </c>
      <c r="G91" s="250"/>
      <c r="H91" s="250"/>
      <c r="I91" s="143">
        <v>1950</v>
      </c>
      <c r="J91" s="143">
        <v>1950</v>
      </c>
      <c r="K91" s="74" t="s">
        <v>45</v>
      </c>
      <c r="L91" s="74" t="s">
        <v>45</v>
      </c>
      <c r="M91" s="143">
        <v>1950</v>
      </c>
      <c r="N91" s="74"/>
      <c r="O91" s="74" t="s">
        <v>45</v>
      </c>
      <c r="P91" s="74" t="s">
        <v>45</v>
      </c>
      <c r="Q91" s="74" t="s">
        <v>45</v>
      </c>
      <c r="R91" s="74" t="s">
        <v>45</v>
      </c>
      <c r="S91" s="74" t="s">
        <v>45</v>
      </c>
      <c r="T91" s="74" t="s">
        <v>45</v>
      </c>
      <c r="U91" s="74" t="s">
        <v>45</v>
      </c>
      <c r="V91" s="74" t="s">
        <v>45</v>
      </c>
      <c r="W91" s="74" t="s">
        <v>45</v>
      </c>
      <c r="X91" s="74" t="s">
        <v>45</v>
      </c>
      <c r="Y91" s="259"/>
      <c r="Z91" s="298"/>
    </row>
    <row r="92" spans="1:26" s="75" customFormat="1" ht="81.75" customHeight="1" outlineLevel="2" x14ac:dyDescent="0.3">
      <c r="A92" s="78" t="s">
        <v>350</v>
      </c>
      <c r="B92" s="250"/>
      <c r="C92" s="109" t="s">
        <v>1081</v>
      </c>
      <c r="D92" s="80" t="s">
        <v>1501</v>
      </c>
      <c r="E92" s="80">
        <v>1</v>
      </c>
      <c r="F92" s="80">
        <v>1</v>
      </c>
      <c r="G92" s="250"/>
      <c r="H92" s="250"/>
      <c r="I92" s="143">
        <v>4850</v>
      </c>
      <c r="J92" s="143">
        <v>4850</v>
      </c>
      <c r="K92" s="74" t="s">
        <v>45</v>
      </c>
      <c r="L92" s="74" t="s">
        <v>45</v>
      </c>
      <c r="M92" s="143">
        <v>4850</v>
      </c>
      <c r="N92" s="74"/>
      <c r="O92" s="74" t="s">
        <v>45</v>
      </c>
      <c r="P92" s="74" t="s">
        <v>45</v>
      </c>
      <c r="Q92" s="74" t="s">
        <v>45</v>
      </c>
      <c r="R92" s="74" t="s">
        <v>45</v>
      </c>
      <c r="S92" s="74" t="s">
        <v>45</v>
      </c>
      <c r="T92" s="74" t="s">
        <v>45</v>
      </c>
      <c r="U92" s="74" t="s">
        <v>45</v>
      </c>
      <c r="V92" s="74" t="s">
        <v>45</v>
      </c>
      <c r="W92" s="74" t="s">
        <v>45</v>
      </c>
      <c r="X92" s="74" t="s">
        <v>45</v>
      </c>
      <c r="Y92" s="259"/>
      <c r="Z92" s="298"/>
    </row>
    <row r="93" spans="1:26" s="75" customFormat="1" ht="45.75" customHeight="1" outlineLevel="2" x14ac:dyDescent="0.3">
      <c r="A93" s="78" t="s">
        <v>351</v>
      </c>
      <c r="B93" s="250"/>
      <c r="C93" s="109" t="s">
        <v>1082</v>
      </c>
      <c r="D93" s="80" t="s">
        <v>1501</v>
      </c>
      <c r="E93" s="80">
        <v>1</v>
      </c>
      <c r="F93" s="80">
        <v>1</v>
      </c>
      <c r="G93" s="250"/>
      <c r="H93" s="250"/>
      <c r="I93" s="143">
        <v>1950</v>
      </c>
      <c r="J93" s="143">
        <v>1950</v>
      </c>
      <c r="K93" s="74" t="s">
        <v>45</v>
      </c>
      <c r="L93" s="74" t="s">
        <v>45</v>
      </c>
      <c r="M93" s="143">
        <v>1950</v>
      </c>
      <c r="N93" s="74"/>
      <c r="O93" s="74" t="s">
        <v>45</v>
      </c>
      <c r="P93" s="74" t="s">
        <v>45</v>
      </c>
      <c r="Q93" s="74" t="s">
        <v>45</v>
      </c>
      <c r="R93" s="74" t="s">
        <v>45</v>
      </c>
      <c r="S93" s="74" t="s">
        <v>45</v>
      </c>
      <c r="T93" s="74" t="s">
        <v>45</v>
      </c>
      <c r="U93" s="74" t="s">
        <v>45</v>
      </c>
      <c r="V93" s="74" t="s">
        <v>45</v>
      </c>
      <c r="W93" s="74" t="s">
        <v>45</v>
      </c>
      <c r="X93" s="74" t="s">
        <v>45</v>
      </c>
      <c r="Y93" s="259"/>
      <c r="Z93" s="298"/>
    </row>
    <row r="94" spans="1:26" s="75" customFormat="1" ht="45.75" customHeight="1" outlineLevel="2" x14ac:dyDescent="0.3">
      <c r="A94" s="78" t="s">
        <v>352</v>
      </c>
      <c r="B94" s="250"/>
      <c r="C94" s="109" t="s">
        <v>1083</v>
      </c>
      <c r="D94" s="80" t="s">
        <v>1501</v>
      </c>
      <c r="E94" s="80">
        <v>1</v>
      </c>
      <c r="F94" s="80">
        <v>1</v>
      </c>
      <c r="G94" s="250"/>
      <c r="H94" s="250"/>
      <c r="I94" s="143">
        <v>1950</v>
      </c>
      <c r="J94" s="143">
        <v>1950</v>
      </c>
      <c r="K94" s="74" t="s">
        <v>45</v>
      </c>
      <c r="L94" s="74" t="s">
        <v>45</v>
      </c>
      <c r="M94" s="143">
        <v>1950</v>
      </c>
      <c r="N94" s="74"/>
      <c r="O94" s="74" t="s">
        <v>45</v>
      </c>
      <c r="P94" s="74" t="s">
        <v>45</v>
      </c>
      <c r="Q94" s="74" t="s">
        <v>45</v>
      </c>
      <c r="R94" s="74" t="s">
        <v>45</v>
      </c>
      <c r="S94" s="74" t="s">
        <v>45</v>
      </c>
      <c r="T94" s="74" t="s">
        <v>45</v>
      </c>
      <c r="U94" s="74" t="s">
        <v>45</v>
      </c>
      <c r="V94" s="74" t="s">
        <v>45</v>
      </c>
      <c r="W94" s="74" t="s">
        <v>45</v>
      </c>
      <c r="X94" s="74" t="s">
        <v>45</v>
      </c>
      <c r="Y94" s="259"/>
      <c r="Z94" s="298"/>
    </row>
    <row r="95" spans="1:26" s="75" customFormat="1" ht="45.75" customHeight="1" outlineLevel="1" x14ac:dyDescent="0.3">
      <c r="A95" s="71" t="s">
        <v>353</v>
      </c>
      <c r="B95" s="250"/>
      <c r="C95" s="106" t="s">
        <v>1084</v>
      </c>
      <c r="D95" s="84" t="s">
        <v>1501</v>
      </c>
      <c r="E95" s="84">
        <f>SUM(E96:E97)</f>
        <v>2</v>
      </c>
      <c r="F95" s="84">
        <f>SUM(F96:F97)</f>
        <v>2</v>
      </c>
      <c r="G95" s="250"/>
      <c r="H95" s="250"/>
      <c r="I95" s="144">
        <f>SUM(I96:I97)</f>
        <v>5956.2060000000001</v>
      </c>
      <c r="J95" s="144">
        <f>SUM(J96:J97)</f>
        <v>5956.2060000000001</v>
      </c>
      <c r="K95" s="74"/>
      <c r="L95" s="74"/>
      <c r="M95" s="144">
        <f>SUM(M96:M97)</f>
        <v>5956.2060000000001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259"/>
      <c r="Z95" s="298"/>
    </row>
    <row r="96" spans="1:26" s="75" customFormat="1" ht="45.75" customHeight="1" outlineLevel="2" x14ac:dyDescent="0.3">
      <c r="A96" s="78" t="s">
        <v>354</v>
      </c>
      <c r="B96" s="250"/>
      <c r="C96" s="109" t="s">
        <v>1085</v>
      </c>
      <c r="D96" s="80" t="s">
        <v>1501</v>
      </c>
      <c r="E96" s="80">
        <v>1</v>
      </c>
      <c r="F96" s="80">
        <v>1</v>
      </c>
      <c r="G96" s="250"/>
      <c r="H96" s="250"/>
      <c r="I96" s="143">
        <v>3466.2060000000001</v>
      </c>
      <c r="J96" s="143">
        <v>3466.2060000000001</v>
      </c>
      <c r="K96" s="74" t="s">
        <v>45</v>
      </c>
      <c r="L96" s="74" t="s">
        <v>45</v>
      </c>
      <c r="M96" s="143">
        <v>3466.2060000000001</v>
      </c>
      <c r="N96" s="74"/>
      <c r="O96" s="74" t="s">
        <v>45</v>
      </c>
      <c r="P96" s="74" t="s">
        <v>45</v>
      </c>
      <c r="Q96" s="74" t="s">
        <v>45</v>
      </c>
      <c r="R96" s="74" t="s">
        <v>45</v>
      </c>
      <c r="S96" s="74" t="s">
        <v>45</v>
      </c>
      <c r="T96" s="74" t="s">
        <v>45</v>
      </c>
      <c r="U96" s="74" t="s">
        <v>45</v>
      </c>
      <c r="V96" s="74" t="s">
        <v>45</v>
      </c>
      <c r="W96" s="74" t="s">
        <v>45</v>
      </c>
      <c r="X96" s="74" t="s">
        <v>45</v>
      </c>
      <c r="Y96" s="259"/>
      <c r="Z96" s="298"/>
    </row>
    <row r="97" spans="1:26" s="75" customFormat="1" ht="45.75" customHeight="1" outlineLevel="2" x14ac:dyDescent="0.3">
      <c r="A97" s="78" t="s">
        <v>355</v>
      </c>
      <c r="B97" s="250"/>
      <c r="C97" s="109" t="s">
        <v>1086</v>
      </c>
      <c r="D97" s="80" t="s">
        <v>1501</v>
      </c>
      <c r="E97" s="80">
        <v>1</v>
      </c>
      <c r="F97" s="80">
        <v>1</v>
      </c>
      <c r="G97" s="250"/>
      <c r="H97" s="250"/>
      <c r="I97" s="143">
        <v>2490</v>
      </c>
      <c r="J97" s="143">
        <v>2490</v>
      </c>
      <c r="K97" s="74" t="s">
        <v>45</v>
      </c>
      <c r="L97" s="74" t="s">
        <v>45</v>
      </c>
      <c r="M97" s="143">
        <v>2490</v>
      </c>
      <c r="N97" s="74"/>
      <c r="O97" s="74" t="s">
        <v>45</v>
      </c>
      <c r="P97" s="74" t="s">
        <v>45</v>
      </c>
      <c r="Q97" s="74" t="s">
        <v>45</v>
      </c>
      <c r="R97" s="74" t="s">
        <v>45</v>
      </c>
      <c r="S97" s="74" t="s">
        <v>45</v>
      </c>
      <c r="T97" s="74" t="s">
        <v>45</v>
      </c>
      <c r="U97" s="74" t="s">
        <v>45</v>
      </c>
      <c r="V97" s="74" t="s">
        <v>45</v>
      </c>
      <c r="W97" s="74" t="s">
        <v>45</v>
      </c>
      <c r="X97" s="74" t="s">
        <v>45</v>
      </c>
      <c r="Y97" s="259"/>
      <c r="Z97" s="298"/>
    </row>
    <row r="98" spans="1:26" s="75" customFormat="1" ht="45.75" customHeight="1" outlineLevel="1" x14ac:dyDescent="0.3">
      <c r="A98" s="71" t="s">
        <v>356</v>
      </c>
      <c r="B98" s="250"/>
      <c r="C98" s="106" t="s">
        <v>1087</v>
      </c>
      <c r="D98" s="84" t="s">
        <v>1501</v>
      </c>
      <c r="E98" s="84">
        <f>SUM(E99:E109)</f>
        <v>11</v>
      </c>
      <c r="F98" s="84">
        <f>SUM(F99:F109)</f>
        <v>11</v>
      </c>
      <c r="G98" s="250"/>
      <c r="H98" s="250"/>
      <c r="I98" s="144">
        <f>SUM(I99:I109)</f>
        <v>10120</v>
      </c>
      <c r="J98" s="144">
        <f>SUM(J99:J109)</f>
        <v>10120</v>
      </c>
      <c r="K98" s="74"/>
      <c r="L98" s="74"/>
      <c r="M98" s="144">
        <f>SUM(M99:M109)</f>
        <v>10120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259"/>
      <c r="Z98" s="298"/>
    </row>
    <row r="99" spans="1:26" s="75" customFormat="1" ht="45.75" customHeight="1" outlineLevel="2" x14ac:dyDescent="0.3">
      <c r="A99" s="78" t="s">
        <v>357</v>
      </c>
      <c r="B99" s="250"/>
      <c r="C99" s="109" t="s">
        <v>1088</v>
      </c>
      <c r="D99" s="80" t="s">
        <v>1501</v>
      </c>
      <c r="E99" s="80">
        <v>1</v>
      </c>
      <c r="F99" s="80">
        <v>1</v>
      </c>
      <c r="G99" s="250"/>
      <c r="H99" s="250"/>
      <c r="I99" s="143">
        <v>920</v>
      </c>
      <c r="J99" s="143">
        <v>920</v>
      </c>
      <c r="K99" s="74" t="s">
        <v>45</v>
      </c>
      <c r="L99" s="74" t="s">
        <v>45</v>
      </c>
      <c r="M99" s="143">
        <v>920</v>
      </c>
      <c r="N99" s="74"/>
      <c r="O99" s="74" t="s">
        <v>45</v>
      </c>
      <c r="P99" s="74" t="s">
        <v>45</v>
      </c>
      <c r="Q99" s="74" t="s">
        <v>45</v>
      </c>
      <c r="R99" s="74" t="s">
        <v>45</v>
      </c>
      <c r="S99" s="74" t="s">
        <v>45</v>
      </c>
      <c r="T99" s="74" t="s">
        <v>45</v>
      </c>
      <c r="U99" s="74" t="s">
        <v>45</v>
      </c>
      <c r="V99" s="74" t="s">
        <v>45</v>
      </c>
      <c r="W99" s="74" t="s">
        <v>45</v>
      </c>
      <c r="X99" s="74" t="s">
        <v>45</v>
      </c>
      <c r="Y99" s="259"/>
      <c r="Z99" s="298"/>
    </row>
    <row r="100" spans="1:26" s="75" customFormat="1" ht="45.75" customHeight="1" outlineLevel="2" x14ac:dyDescent="0.3">
      <c r="A100" s="78" t="s">
        <v>358</v>
      </c>
      <c r="B100" s="250"/>
      <c r="C100" s="109" t="s">
        <v>1089</v>
      </c>
      <c r="D100" s="80" t="s">
        <v>1501</v>
      </c>
      <c r="E100" s="80">
        <v>1</v>
      </c>
      <c r="F100" s="80">
        <v>1</v>
      </c>
      <c r="G100" s="250"/>
      <c r="H100" s="250"/>
      <c r="I100" s="143">
        <v>920</v>
      </c>
      <c r="J100" s="143">
        <v>920</v>
      </c>
      <c r="K100" s="74" t="s">
        <v>45</v>
      </c>
      <c r="L100" s="74" t="s">
        <v>45</v>
      </c>
      <c r="M100" s="143">
        <v>920</v>
      </c>
      <c r="N100" s="74"/>
      <c r="O100" s="74" t="s">
        <v>45</v>
      </c>
      <c r="P100" s="74" t="s">
        <v>45</v>
      </c>
      <c r="Q100" s="74" t="s">
        <v>45</v>
      </c>
      <c r="R100" s="74" t="s">
        <v>45</v>
      </c>
      <c r="S100" s="74" t="s">
        <v>45</v>
      </c>
      <c r="T100" s="74" t="s">
        <v>45</v>
      </c>
      <c r="U100" s="74" t="s">
        <v>45</v>
      </c>
      <c r="V100" s="74" t="s">
        <v>45</v>
      </c>
      <c r="W100" s="74" t="s">
        <v>45</v>
      </c>
      <c r="X100" s="74" t="s">
        <v>45</v>
      </c>
      <c r="Y100" s="259"/>
      <c r="Z100" s="298"/>
    </row>
    <row r="101" spans="1:26" s="75" customFormat="1" ht="45.75" customHeight="1" outlineLevel="2" x14ac:dyDescent="0.3">
      <c r="A101" s="78" t="s">
        <v>359</v>
      </c>
      <c r="B101" s="250"/>
      <c r="C101" s="109" t="s">
        <v>1090</v>
      </c>
      <c r="D101" s="80" t="s">
        <v>1501</v>
      </c>
      <c r="E101" s="80">
        <v>1</v>
      </c>
      <c r="F101" s="80">
        <v>1</v>
      </c>
      <c r="G101" s="250"/>
      <c r="H101" s="250"/>
      <c r="I101" s="143">
        <v>920</v>
      </c>
      <c r="J101" s="143">
        <v>920</v>
      </c>
      <c r="K101" s="74" t="s">
        <v>45</v>
      </c>
      <c r="L101" s="74" t="s">
        <v>45</v>
      </c>
      <c r="M101" s="143">
        <v>920</v>
      </c>
      <c r="N101" s="74"/>
      <c r="O101" s="74" t="s">
        <v>45</v>
      </c>
      <c r="P101" s="74" t="s">
        <v>45</v>
      </c>
      <c r="Q101" s="74" t="s">
        <v>45</v>
      </c>
      <c r="R101" s="74" t="s">
        <v>45</v>
      </c>
      <c r="S101" s="74" t="s">
        <v>45</v>
      </c>
      <c r="T101" s="74" t="s">
        <v>45</v>
      </c>
      <c r="U101" s="74" t="s">
        <v>45</v>
      </c>
      <c r="V101" s="74" t="s">
        <v>45</v>
      </c>
      <c r="W101" s="74" t="s">
        <v>45</v>
      </c>
      <c r="X101" s="74" t="s">
        <v>45</v>
      </c>
      <c r="Y101" s="259"/>
      <c r="Z101" s="298"/>
    </row>
    <row r="102" spans="1:26" s="75" customFormat="1" ht="45.75" customHeight="1" outlineLevel="2" x14ac:dyDescent="0.3">
      <c r="A102" s="78" t="s">
        <v>360</v>
      </c>
      <c r="B102" s="250"/>
      <c r="C102" s="109" t="s">
        <v>1091</v>
      </c>
      <c r="D102" s="80" t="s">
        <v>1501</v>
      </c>
      <c r="E102" s="80">
        <v>1</v>
      </c>
      <c r="F102" s="80">
        <v>1</v>
      </c>
      <c r="G102" s="250"/>
      <c r="H102" s="250"/>
      <c r="I102" s="143">
        <v>920</v>
      </c>
      <c r="J102" s="143">
        <v>920</v>
      </c>
      <c r="K102" s="74" t="s">
        <v>45</v>
      </c>
      <c r="L102" s="74" t="s">
        <v>45</v>
      </c>
      <c r="M102" s="143">
        <v>920</v>
      </c>
      <c r="N102" s="74"/>
      <c r="O102" s="74" t="s">
        <v>45</v>
      </c>
      <c r="P102" s="74" t="s">
        <v>45</v>
      </c>
      <c r="Q102" s="74" t="s">
        <v>45</v>
      </c>
      <c r="R102" s="74" t="s">
        <v>45</v>
      </c>
      <c r="S102" s="74" t="s">
        <v>45</v>
      </c>
      <c r="T102" s="74" t="s">
        <v>45</v>
      </c>
      <c r="U102" s="74" t="s">
        <v>45</v>
      </c>
      <c r="V102" s="74" t="s">
        <v>45</v>
      </c>
      <c r="W102" s="74" t="s">
        <v>45</v>
      </c>
      <c r="X102" s="74" t="s">
        <v>45</v>
      </c>
      <c r="Y102" s="259"/>
      <c r="Z102" s="298"/>
    </row>
    <row r="103" spans="1:26" s="75" customFormat="1" ht="45.75" customHeight="1" outlineLevel="2" x14ac:dyDescent="0.3">
      <c r="A103" s="78" t="s">
        <v>361</v>
      </c>
      <c r="B103" s="250"/>
      <c r="C103" s="109" t="s">
        <v>1092</v>
      </c>
      <c r="D103" s="80" t="s">
        <v>1501</v>
      </c>
      <c r="E103" s="80">
        <v>1</v>
      </c>
      <c r="F103" s="80">
        <v>1</v>
      </c>
      <c r="G103" s="250"/>
      <c r="H103" s="250"/>
      <c r="I103" s="143">
        <v>920</v>
      </c>
      <c r="J103" s="143">
        <v>920</v>
      </c>
      <c r="K103" s="74" t="s">
        <v>45</v>
      </c>
      <c r="L103" s="74" t="s">
        <v>45</v>
      </c>
      <c r="M103" s="143">
        <v>920</v>
      </c>
      <c r="N103" s="74"/>
      <c r="O103" s="74" t="s">
        <v>45</v>
      </c>
      <c r="P103" s="74" t="s">
        <v>45</v>
      </c>
      <c r="Q103" s="74" t="s">
        <v>45</v>
      </c>
      <c r="R103" s="74" t="s">
        <v>45</v>
      </c>
      <c r="S103" s="74" t="s">
        <v>45</v>
      </c>
      <c r="T103" s="74" t="s">
        <v>45</v>
      </c>
      <c r="U103" s="74" t="s">
        <v>45</v>
      </c>
      <c r="V103" s="74" t="s">
        <v>45</v>
      </c>
      <c r="W103" s="74" t="s">
        <v>45</v>
      </c>
      <c r="X103" s="74" t="s">
        <v>45</v>
      </c>
      <c r="Y103" s="259"/>
      <c r="Z103" s="298"/>
    </row>
    <row r="104" spans="1:26" s="75" customFormat="1" ht="45.75" customHeight="1" outlineLevel="2" x14ac:dyDescent="0.3">
      <c r="A104" s="78" t="s">
        <v>362</v>
      </c>
      <c r="B104" s="250"/>
      <c r="C104" s="109" t="s">
        <v>1093</v>
      </c>
      <c r="D104" s="80" t="s">
        <v>1501</v>
      </c>
      <c r="E104" s="80">
        <v>1</v>
      </c>
      <c r="F104" s="80">
        <v>1</v>
      </c>
      <c r="G104" s="250"/>
      <c r="H104" s="250"/>
      <c r="I104" s="143">
        <v>920</v>
      </c>
      <c r="J104" s="143">
        <v>920</v>
      </c>
      <c r="K104" s="74" t="s">
        <v>45</v>
      </c>
      <c r="L104" s="74" t="s">
        <v>45</v>
      </c>
      <c r="M104" s="143">
        <v>920</v>
      </c>
      <c r="N104" s="74"/>
      <c r="O104" s="74" t="s">
        <v>45</v>
      </c>
      <c r="P104" s="74" t="s">
        <v>45</v>
      </c>
      <c r="Q104" s="74" t="s">
        <v>45</v>
      </c>
      <c r="R104" s="74" t="s">
        <v>45</v>
      </c>
      <c r="S104" s="74" t="s">
        <v>45</v>
      </c>
      <c r="T104" s="74" t="s">
        <v>45</v>
      </c>
      <c r="U104" s="74" t="s">
        <v>45</v>
      </c>
      <c r="V104" s="74" t="s">
        <v>45</v>
      </c>
      <c r="W104" s="74" t="s">
        <v>45</v>
      </c>
      <c r="X104" s="74" t="s">
        <v>45</v>
      </c>
      <c r="Y104" s="259"/>
      <c r="Z104" s="298"/>
    </row>
    <row r="105" spans="1:26" s="75" customFormat="1" ht="45.75" customHeight="1" outlineLevel="2" x14ac:dyDescent="0.3">
      <c r="A105" s="78" t="s">
        <v>363</v>
      </c>
      <c r="B105" s="250"/>
      <c r="C105" s="109" t="s">
        <v>1094</v>
      </c>
      <c r="D105" s="80" t="s">
        <v>1501</v>
      </c>
      <c r="E105" s="80">
        <v>1</v>
      </c>
      <c r="F105" s="80">
        <v>1</v>
      </c>
      <c r="G105" s="250"/>
      <c r="H105" s="250"/>
      <c r="I105" s="143">
        <v>920</v>
      </c>
      <c r="J105" s="143">
        <v>920</v>
      </c>
      <c r="K105" s="74" t="s">
        <v>45</v>
      </c>
      <c r="L105" s="74" t="s">
        <v>45</v>
      </c>
      <c r="M105" s="143">
        <v>920</v>
      </c>
      <c r="N105" s="74"/>
      <c r="O105" s="74" t="s">
        <v>45</v>
      </c>
      <c r="P105" s="74" t="s">
        <v>45</v>
      </c>
      <c r="Q105" s="74" t="s">
        <v>45</v>
      </c>
      <c r="R105" s="74" t="s">
        <v>45</v>
      </c>
      <c r="S105" s="74" t="s">
        <v>45</v>
      </c>
      <c r="T105" s="74" t="s">
        <v>45</v>
      </c>
      <c r="U105" s="74" t="s">
        <v>45</v>
      </c>
      <c r="V105" s="74" t="s">
        <v>45</v>
      </c>
      <c r="W105" s="74" t="s">
        <v>45</v>
      </c>
      <c r="X105" s="74" t="s">
        <v>45</v>
      </c>
      <c r="Y105" s="259"/>
      <c r="Z105" s="298"/>
    </row>
    <row r="106" spans="1:26" s="75" customFormat="1" ht="45.75" customHeight="1" outlineLevel="2" x14ac:dyDescent="0.3">
      <c r="A106" s="78" t="s">
        <v>364</v>
      </c>
      <c r="B106" s="250"/>
      <c r="C106" s="109" t="s">
        <v>1095</v>
      </c>
      <c r="D106" s="80" t="s">
        <v>1501</v>
      </c>
      <c r="E106" s="80">
        <v>1</v>
      </c>
      <c r="F106" s="80">
        <v>1</v>
      </c>
      <c r="G106" s="250"/>
      <c r="H106" s="250"/>
      <c r="I106" s="143">
        <v>920</v>
      </c>
      <c r="J106" s="143">
        <v>920</v>
      </c>
      <c r="K106" s="74" t="s">
        <v>45</v>
      </c>
      <c r="L106" s="74" t="s">
        <v>45</v>
      </c>
      <c r="M106" s="143">
        <v>920</v>
      </c>
      <c r="N106" s="74"/>
      <c r="O106" s="74" t="s">
        <v>45</v>
      </c>
      <c r="P106" s="74" t="s">
        <v>45</v>
      </c>
      <c r="Q106" s="74" t="s">
        <v>45</v>
      </c>
      <c r="R106" s="74" t="s">
        <v>45</v>
      </c>
      <c r="S106" s="74" t="s">
        <v>45</v>
      </c>
      <c r="T106" s="74" t="s">
        <v>45</v>
      </c>
      <c r="U106" s="74" t="s">
        <v>45</v>
      </c>
      <c r="V106" s="74" t="s">
        <v>45</v>
      </c>
      <c r="W106" s="74" t="s">
        <v>45</v>
      </c>
      <c r="X106" s="74" t="s">
        <v>45</v>
      </c>
      <c r="Y106" s="259"/>
      <c r="Z106" s="298"/>
    </row>
    <row r="107" spans="1:26" s="75" customFormat="1" ht="45.75" customHeight="1" outlineLevel="2" x14ac:dyDescent="0.3">
      <c r="A107" s="78" t="s">
        <v>365</v>
      </c>
      <c r="B107" s="250"/>
      <c r="C107" s="109" t="s">
        <v>1096</v>
      </c>
      <c r="D107" s="80" t="s">
        <v>1501</v>
      </c>
      <c r="E107" s="80">
        <v>1</v>
      </c>
      <c r="F107" s="80">
        <v>1</v>
      </c>
      <c r="G107" s="250"/>
      <c r="H107" s="250"/>
      <c r="I107" s="143">
        <v>920</v>
      </c>
      <c r="J107" s="143">
        <v>920</v>
      </c>
      <c r="K107" s="74" t="s">
        <v>45</v>
      </c>
      <c r="L107" s="74" t="s">
        <v>45</v>
      </c>
      <c r="M107" s="143">
        <v>920</v>
      </c>
      <c r="N107" s="74"/>
      <c r="O107" s="74" t="s">
        <v>45</v>
      </c>
      <c r="P107" s="74" t="s">
        <v>45</v>
      </c>
      <c r="Q107" s="74" t="s">
        <v>45</v>
      </c>
      <c r="R107" s="74" t="s">
        <v>45</v>
      </c>
      <c r="S107" s="74" t="s">
        <v>45</v>
      </c>
      <c r="T107" s="74" t="s">
        <v>45</v>
      </c>
      <c r="U107" s="74" t="s">
        <v>45</v>
      </c>
      <c r="V107" s="74" t="s">
        <v>45</v>
      </c>
      <c r="W107" s="74" t="s">
        <v>45</v>
      </c>
      <c r="X107" s="74" t="s">
        <v>45</v>
      </c>
      <c r="Y107" s="259"/>
      <c r="Z107" s="298"/>
    </row>
    <row r="108" spans="1:26" s="75" customFormat="1" ht="45.75" customHeight="1" outlineLevel="2" x14ac:dyDescent="0.3">
      <c r="A108" s="78" t="s">
        <v>366</v>
      </c>
      <c r="B108" s="250"/>
      <c r="C108" s="109" t="s">
        <v>1097</v>
      </c>
      <c r="D108" s="80" t="s">
        <v>1501</v>
      </c>
      <c r="E108" s="80">
        <v>1</v>
      </c>
      <c r="F108" s="80">
        <v>1</v>
      </c>
      <c r="G108" s="250"/>
      <c r="H108" s="250"/>
      <c r="I108" s="143">
        <v>920</v>
      </c>
      <c r="J108" s="143">
        <v>920</v>
      </c>
      <c r="K108" s="74" t="s">
        <v>45</v>
      </c>
      <c r="L108" s="74" t="s">
        <v>45</v>
      </c>
      <c r="M108" s="143">
        <v>920</v>
      </c>
      <c r="N108" s="74"/>
      <c r="O108" s="74" t="s">
        <v>45</v>
      </c>
      <c r="P108" s="74" t="s">
        <v>45</v>
      </c>
      <c r="Q108" s="74" t="s">
        <v>45</v>
      </c>
      <c r="R108" s="74" t="s">
        <v>45</v>
      </c>
      <c r="S108" s="74" t="s">
        <v>45</v>
      </c>
      <c r="T108" s="74" t="s">
        <v>45</v>
      </c>
      <c r="U108" s="74" t="s">
        <v>45</v>
      </c>
      <c r="V108" s="74" t="s">
        <v>45</v>
      </c>
      <c r="W108" s="74" t="s">
        <v>45</v>
      </c>
      <c r="X108" s="74" t="s">
        <v>45</v>
      </c>
      <c r="Y108" s="259"/>
      <c r="Z108" s="298"/>
    </row>
    <row r="109" spans="1:26" s="75" customFormat="1" ht="45.75" customHeight="1" outlineLevel="2" x14ac:dyDescent="0.3">
      <c r="A109" s="78" t="s">
        <v>367</v>
      </c>
      <c r="B109" s="250"/>
      <c r="C109" s="109" t="s">
        <v>1098</v>
      </c>
      <c r="D109" s="80" t="s">
        <v>1501</v>
      </c>
      <c r="E109" s="80">
        <v>1</v>
      </c>
      <c r="F109" s="80">
        <v>1</v>
      </c>
      <c r="G109" s="250"/>
      <c r="H109" s="250"/>
      <c r="I109" s="143">
        <v>920</v>
      </c>
      <c r="J109" s="143">
        <v>920</v>
      </c>
      <c r="K109" s="74" t="s">
        <v>45</v>
      </c>
      <c r="L109" s="74" t="s">
        <v>45</v>
      </c>
      <c r="M109" s="143">
        <v>920</v>
      </c>
      <c r="N109" s="74"/>
      <c r="O109" s="74" t="s">
        <v>45</v>
      </c>
      <c r="P109" s="74" t="s">
        <v>45</v>
      </c>
      <c r="Q109" s="74" t="s">
        <v>45</v>
      </c>
      <c r="R109" s="74" t="s">
        <v>45</v>
      </c>
      <c r="S109" s="74" t="s">
        <v>45</v>
      </c>
      <c r="T109" s="74" t="s">
        <v>45</v>
      </c>
      <c r="U109" s="74" t="s">
        <v>45</v>
      </c>
      <c r="V109" s="74" t="s">
        <v>45</v>
      </c>
      <c r="W109" s="74" t="s">
        <v>45</v>
      </c>
      <c r="X109" s="74" t="s">
        <v>45</v>
      </c>
      <c r="Y109" s="259"/>
      <c r="Z109" s="298"/>
    </row>
    <row r="110" spans="1:26" s="75" customFormat="1" ht="45.75" customHeight="1" outlineLevel="1" x14ac:dyDescent="0.3">
      <c r="A110" s="71" t="s">
        <v>368</v>
      </c>
      <c r="B110" s="250"/>
      <c r="C110" s="106" t="s">
        <v>1099</v>
      </c>
      <c r="D110" s="84" t="s">
        <v>1501</v>
      </c>
      <c r="E110" s="84">
        <f>SUM(E111:E132)</f>
        <v>22</v>
      </c>
      <c r="F110" s="84">
        <f>SUM(F111:F132)</f>
        <v>22</v>
      </c>
      <c r="G110" s="250"/>
      <c r="H110" s="250"/>
      <c r="I110" s="144">
        <f>SUM(I111:I132)</f>
        <v>17380</v>
      </c>
      <c r="J110" s="144">
        <f>SUM(J111:J132)</f>
        <v>17380</v>
      </c>
      <c r="K110" s="74"/>
      <c r="L110" s="74"/>
      <c r="M110" s="144">
        <f>SUM(M111:M132)</f>
        <v>17380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259"/>
      <c r="Z110" s="298"/>
    </row>
    <row r="111" spans="1:26" s="75" customFormat="1" ht="45.75" customHeight="1" outlineLevel="2" x14ac:dyDescent="0.3">
      <c r="A111" s="78" t="s">
        <v>369</v>
      </c>
      <c r="B111" s="250"/>
      <c r="C111" s="109" t="s">
        <v>1100</v>
      </c>
      <c r="D111" s="80" t="s">
        <v>1501</v>
      </c>
      <c r="E111" s="80">
        <v>1</v>
      </c>
      <c r="F111" s="80">
        <v>1</v>
      </c>
      <c r="G111" s="250"/>
      <c r="H111" s="250"/>
      <c r="I111" s="143">
        <v>790</v>
      </c>
      <c r="J111" s="143">
        <v>790</v>
      </c>
      <c r="K111" s="74" t="s">
        <v>45</v>
      </c>
      <c r="L111" s="74" t="s">
        <v>45</v>
      </c>
      <c r="M111" s="143">
        <v>790</v>
      </c>
      <c r="N111" s="74"/>
      <c r="O111" s="74" t="s">
        <v>45</v>
      </c>
      <c r="P111" s="74" t="s">
        <v>45</v>
      </c>
      <c r="Q111" s="74" t="s">
        <v>45</v>
      </c>
      <c r="R111" s="74" t="s">
        <v>45</v>
      </c>
      <c r="S111" s="74" t="s">
        <v>45</v>
      </c>
      <c r="T111" s="74" t="s">
        <v>45</v>
      </c>
      <c r="U111" s="74" t="s">
        <v>45</v>
      </c>
      <c r="V111" s="74" t="s">
        <v>45</v>
      </c>
      <c r="W111" s="74" t="s">
        <v>45</v>
      </c>
      <c r="X111" s="74" t="s">
        <v>45</v>
      </c>
      <c r="Y111" s="259"/>
      <c r="Z111" s="298"/>
    </row>
    <row r="112" spans="1:26" s="75" customFormat="1" ht="45.75" customHeight="1" outlineLevel="2" x14ac:dyDescent="0.3">
      <c r="A112" s="78" t="s">
        <v>372</v>
      </c>
      <c r="B112" s="250"/>
      <c r="C112" s="109" t="s">
        <v>1101</v>
      </c>
      <c r="D112" s="80" t="s">
        <v>1501</v>
      </c>
      <c r="E112" s="80">
        <v>1</v>
      </c>
      <c r="F112" s="80">
        <v>1</v>
      </c>
      <c r="G112" s="250"/>
      <c r="H112" s="250"/>
      <c r="I112" s="143">
        <v>790</v>
      </c>
      <c r="J112" s="143">
        <v>790</v>
      </c>
      <c r="K112" s="74" t="s">
        <v>45</v>
      </c>
      <c r="L112" s="74" t="s">
        <v>45</v>
      </c>
      <c r="M112" s="143">
        <v>790</v>
      </c>
      <c r="N112" s="74"/>
      <c r="O112" s="74" t="s">
        <v>45</v>
      </c>
      <c r="P112" s="74" t="s">
        <v>45</v>
      </c>
      <c r="Q112" s="74" t="s">
        <v>45</v>
      </c>
      <c r="R112" s="74" t="s">
        <v>45</v>
      </c>
      <c r="S112" s="74" t="s">
        <v>45</v>
      </c>
      <c r="T112" s="74" t="s">
        <v>45</v>
      </c>
      <c r="U112" s="74" t="s">
        <v>45</v>
      </c>
      <c r="V112" s="74" t="s">
        <v>45</v>
      </c>
      <c r="W112" s="74" t="s">
        <v>45</v>
      </c>
      <c r="X112" s="74" t="s">
        <v>45</v>
      </c>
      <c r="Y112" s="259"/>
      <c r="Z112" s="298"/>
    </row>
    <row r="113" spans="1:26" s="75" customFormat="1" ht="45.75" customHeight="1" outlineLevel="2" x14ac:dyDescent="0.3">
      <c r="A113" s="78" t="s">
        <v>373</v>
      </c>
      <c r="B113" s="250"/>
      <c r="C113" s="109" t="s">
        <v>1102</v>
      </c>
      <c r="D113" s="80" t="s">
        <v>1501</v>
      </c>
      <c r="E113" s="80">
        <v>1</v>
      </c>
      <c r="F113" s="80">
        <v>1</v>
      </c>
      <c r="G113" s="250"/>
      <c r="H113" s="250"/>
      <c r="I113" s="143">
        <v>790</v>
      </c>
      <c r="J113" s="143">
        <v>790</v>
      </c>
      <c r="K113" s="74" t="s">
        <v>45</v>
      </c>
      <c r="L113" s="74" t="s">
        <v>45</v>
      </c>
      <c r="M113" s="143">
        <v>790</v>
      </c>
      <c r="N113" s="74"/>
      <c r="O113" s="74" t="s">
        <v>45</v>
      </c>
      <c r="P113" s="74" t="s">
        <v>45</v>
      </c>
      <c r="Q113" s="74" t="s">
        <v>45</v>
      </c>
      <c r="R113" s="74" t="s">
        <v>45</v>
      </c>
      <c r="S113" s="74" t="s">
        <v>45</v>
      </c>
      <c r="T113" s="74" t="s">
        <v>45</v>
      </c>
      <c r="U113" s="74" t="s">
        <v>45</v>
      </c>
      <c r="V113" s="74" t="s">
        <v>45</v>
      </c>
      <c r="W113" s="74" t="s">
        <v>45</v>
      </c>
      <c r="X113" s="74" t="s">
        <v>45</v>
      </c>
      <c r="Y113" s="259"/>
      <c r="Z113" s="298"/>
    </row>
    <row r="114" spans="1:26" s="75" customFormat="1" ht="45.75" customHeight="1" outlineLevel="2" x14ac:dyDescent="0.3">
      <c r="A114" s="78" t="s">
        <v>374</v>
      </c>
      <c r="B114" s="250"/>
      <c r="C114" s="109" t="s">
        <v>1103</v>
      </c>
      <c r="D114" s="80" t="s">
        <v>1501</v>
      </c>
      <c r="E114" s="80">
        <v>1</v>
      </c>
      <c r="F114" s="80">
        <v>1</v>
      </c>
      <c r="G114" s="250"/>
      <c r="H114" s="250"/>
      <c r="I114" s="143">
        <v>790</v>
      </c>
      <c r="J114" s="143">
        <v>790</v>
      </c>
      <c r="K114" s="74" t="s">
        <v>45</v>
      </c>
      <c r="L114" s="74" t="s">
        <v>45</v>
      </c>
      <c r="M114" s="143">
        <v>790</v>
      </c>
      <c r="N114" s="74"/>
      <c r="O114" s="74" t="s">
        <v>45</v>
      </c>
      <c r="P114" s="74" t="s">
        <v>45</v>
      </c>
      <c r="Q114" s="74" t="s">
        <v>45</v>
      </c>
      <c r="R114" s="74" t="s">
        <v>45</v>
      </c>
      <c r="S114" s="74" t="s">
        <v>45</v>
      </c>
      <c r="T114" s="74" t="s">
        <v>45</v>
      </c>
      <c r="U114" s="74" t="s">
        <v>45</v>
      </c>
      <c r="V114" s="74" t="s">
        <v>45</v>
      </c>
      <c r="W114" s="74" t="s">
        <v>45</v>
      </c>
      <c r="X114" s="74" t="s">
        <v>45</v>
      </c>
      <c r="Y114" s="259"/>
      <c r="Z114" s="298"/>
    </row>
    <row r="115" spans="1:26" s="75" customFormat="1" ht="45.75" customHeight="1" outlineLevel="2" x14ac:dyDescent="0.3">
      <c r="A115" s="78" t="s">
        <v>375</v>
      </c>
      <c r="B115" s="250"/>
      <c r="C115" s="109" t="s">
        <v>1104</v>
      </c>
      <c r="D115" s="80" t="s">
        <v>1501</v>
      </c>
      <c r="E115" s="80">
        <v>1</v>
      </c>
      <c r="F115" s="80">
        <v>1</v>
      </c>
      <c r="G115" s="250"/>
      <c r="H115" s="250"/>
      <c r="I115" s="143">
        <v>790</v>
      </c>
      <c r="J115" s="143">
        <v>790</v>
      </c>
      <c r="K115" s="74" t="s">
        <v>45</v>
      </c>
      <c r="L115" s="74" t="s">
        <v>45</v>
      </c>
      <c r="M115" s="143">
        <v>790</v>
      </c>
      <c r="N115" s="74"/>
      <c r="O115" s="74" t="s">
        <v>45</v>
      </c>
      <c r="P115" s="74" t="s">
        <v>45</v>
      </c>
      <c r="Q115" s="74" t="s">
        <v>45</v>
      </c>
      <c r="R115" s="74" t="s">
        <v>45</v>
      </c>
      <c r="S115" s="74" t="s">
        <v>45</v>
      </c>
      <c r="T115" s="74" t="s">
        <v>45</v>
      </c>
      <c r="U115" s="74" t="s">
        <v>45</v>
      </c>
      <c r="V115" s="74" t="s">
        <v>45</v>
      </c>
      <c r="W115" s="74" t="s">
        <v>45</v>
      </c>
      <c r="X115" s="74" t="s">
        <v>45</v>
      </c>
      <c r="Y115" s="259"/>
      <c r="Z115" s="298"/>
    </row>
    <row r="116" spans="1:26" s="75" customFormat="1" ht="45.75" customHeight="1" outlineLevel="2" x14ac:dyDescent="0.3">
      <c r="A116" s="78" t="s">
        <v>376</v>
      </c>
      <c r="B116" s="250"/>
      <c r="C116" s="109" t="s">
        <v>1105</v>
      </c>
      <c r="D116" s="80" t="s">
        <v>1501</v>
      </c>
      <c r="E116" s="80">
        <v>1</v>
      </c>
      <c r="F116" s="80">
        <v>1</v>
      </c>
      <c r="G116" s="250"/>
      <c r="H116" s="250"/>
      <c r="I116" s="143">
        <v>790</v>
      </c>
      <c r="J116" s="143">
        <v>790</v>
      </c>
      <c r="K116" s="74" t="s">
        <v>45</v>
      </c>
      <c r="L116" s="74" t="s">
        <v>45</v>
      </c>
      <c r="M116" s="143">
        <v>790</v>
      </c>
      <c r="N116" s="74"/>
      <c r="O116" s="74" t="s">
        <v>45</v>
      </c>
      <c r="P116" s="74" t="s">
        <v>45</v>
      </c>
      <c r="Q116" s="74" t="s">
        <v>45</v>
      </c>
      <c r="R116" s="74" t="s">
        <v>45</v>
      </c>
      <c r="S116" s="74" t="s">
        <v>45</v>
      </c>
      <c r="T116" s="74" t="s">
        <v>45</v>
      </c>
      <c r="U116" s="74" t="s">
        <v>45</v>
      </c>
      <c r="V116" s="74" t="s">
        <v>45</v>
      </c>
      <c r="W116" s="74" t="s">
        <v>45</v>
      </c>
      <c r="X116" s="74" t="s">
        <v>45</v>
      </c>
      <c r="Y116" s="259"/>
      <c r="Z116" s="298"/>
    </row>
    <row r="117" spans="1:26" s="75" customFormat="1" ht="45.75" customHeight="1" outlineLevel="2" x14ac:dyDescent="0.3">
      <c r="A117" s="78" t="s">
        <v>377</v>
      </c>
      <c r="B117" s="250"/>
      <c r="C117" s="109" t="s">
        <v>1106</v>
      </c>
      <c r="D117" s="80" t="s">
        <v>1501</v>
      </c>
      <c r="E117" s="80">
        <v>1</v>
      </c>
      <c r="F117" s="80">
        <v>1</v>
      </c>
      <c r="G117" s="250"/>
      <c r="H117" s="250"/>
      <c r="I117" s="143">
        <v>790</v>
      </c>
      <c r="J117" s="143">
        <v>790</v>
      </c>
      <c r="K117" s="74" t="s">
        <v>45</v>
      </c>
      <c r="L117" s="74" t="s">
        <v>45</v>
      </c>
      <c r="M117" s="143">
        <v>790</v>
      </c>
      <c r="N117" s="74"/>
      <c r="O117" s="74" t="s">
        <v>45</v>
      </c>
      <c r="P117" s="74" t="s">
        <v>45</v>
      </c>
      <c r="Q117" s="74" t="s">
        <v>45</v>
      </c>
      <c r="R117" s="74" t="s">
        <v>45</v>
      </c>
      <c r="S117" s="74" t="s">
        <v>45</v>
      </c>
      <c r="T117" s="74" t="s">
        <v>45</v>
      </c>
      <c r="U117" s="74" t="s">
        <v>45</v>
      </c>
      <c r="V117" s="74" t="s">
        <v>45</v>
      </c>
      <c r="W117" s="74" t="s">
        <v>45</v>
      </c>
      <c r="X117" s="74" t="s">
        <v>45</v>
      </c>
      <c r="Y117" s="259"/>
      <c r="Z117" s="298"/>
    </row>
    <row r="118" spans="1:26" s="75" customFormat="1" ht="45.75" customHeight="1" outlineLevel="2" x14ac:dyDescent="0.3">
      <c r="A118" s="78" t="s">
        <v>378</v>
      </c>
      <c r="B118" s="250"/>
      <c r="C118" s="109" t="s">
        <v>1107</v>
      </c>
      <c r="D118" s="80" t="s">
        <v>1501</v>
      </c>
      <c r="E118" s="80">
        <v>1</v>
      </c>
      <c r="F118" s="80">
        <v>1</v>
      </c>
      <c r="G118" s="250"/>
      <c r="H118" s="250"/>
      <c r="I118" s="143">
        <v>790</v>
      </c>
      <c r="J118" s="143">
        <v>790</v>
      </c>
      <c r="K118" s="74" t="s">
        <v>45</v>
      </c>
      <c r="L118" s="74" t="s">
        <v>45</v>
      </c>
      <c r="M118" s="143">
        <v>790</v>
      </c>
      <c r="N118" s="74"/>
      <c r="O118" s="74" t="s">
        <v>45</v>
      </c>
      <c r="P118" s="74" t="s">
        <v>45</v>
      </c>
      <c r="Q118" s="74" t="s">
        <v>45</v>
      </c>
      <c r="R118" s="74" t="s">
        <v>45</v>
      </c>
      <c r="S118" s="74" t="s">
        <v>45</v>
      </c>
      <c r="T118" s="74" t="s">
        <v>45</v>
      </c>
      <c r="U118" s="74" t="s">
        <v>45</v>
      </c>
      <c r="V118" s="74" t="s">
        <v>45</v>
      </c>
      <c r="W118" s="74" t="s">
        <v>45</v>
      </c>
      <c r="X118" s="74" t="s">
        <v>45</v>
      </c>
      <c r="Y118" s="259"/>
      <c r="Z118" s="298"/>
    </row>
    <row r="119" spans="1:26" s="75" customFormat="1" ht="45.75" customHeight="1" outlineLevel="2" x14ac:dyDescent="0.3">
      <c r="A119" s="78" t="s">
        <v>379</v>
      </c>
      <c r="B119" s="250"/>
      <c r="C119" s="109" t="s">
        <v>1108</v>
      </c>
      <c r="D119" s="80" t="s">
        <v>1501</v>
      </c>
      <c r="E119" s="80">
        <v>1</v>
      </c>
      <c r="F119" s="80">
        <v>1</v>
      </c>
      <c r="G119" s="250"/>
      <c r="H119" s="250"/>
      <c r="I119" s="143">
        <v>790</v>
      </c>
      <c r="J119" s="143">
        <v>790</v>
      </c>
      <c r="K119" s="74" t="s">
        <v>45</v>
      </c>
      <c r="L119" s="74" t="s">
        <v>45</v>
      </c>
      <c r="M119" s="143">
        <v>790</v>
      </c>
      <c r="N119" s="74"/>
      <c r="O119" s="74" t="s">
        <v>45</v>
      </c>
      <c r="P119" s="74" t="s">
        <v>45</v>
      </c>
      <c r="Q119" s="74" t="s">
        <v>45</v>
      </c>
      <c r="R119" s="74" t="s">
        <v>45</v>
      </c>
      <c r="S119" s="74" t="s">
        <v>45</v>
      </c>
      <c r="T119" s="74" t="s">
        <v>45</v>
      </c>
      <c r="U119" s="74" t="s">
        <v>45</v>
      </c>
      <c r="V119" s="74" t="s">
        <v>45</v>
      </c>
      <c r="W119" s="74" t="s">
        <v>45</v>
      </c>
      <c r="X119" s="74" t="s">
        <v>45</v>
      </c>
      <c r="Y119" s="259"/>
      <c r="Z119" s="298"/>
    </row>
    <row r="120" spans="1:26" s="75" customFormat="1" ht="45.75" customHeight="1" outlineLevel="2" x14ac:dyDescent="0.3">
      <c r="A120" s="78" t="s">
        <v>380</v>
      </c>
      <c r="B120" s="250"/>
      <c r="C120" s="109" t="s">
        <v>1109</v>
      </c>
      <c r="D120" s="80" t="s">
        <v>1501</v>
      </c>
      <c r="E120" s="80">
        <v>1</v>
      </c>
      <c r="F120" s="80">
        <v>1</v>
      </c>
      <c r="G120" s="250"/>
      <c r="H120" s="250"/>
      <c r="I120" s="143">
        <v>790</v>
      </c>
      <c r="J120" s="143">
        <v>790</v>
      </c>
      <c r="K120" s="74" t="s">
        <v>45</v>
      </c>
      <c r="L120" s="74" t="s">
        <v>45</v>
      </c>
      <c r="M120" s="143">
        <v>790</v>
      </c>
      <c r="N120" s="74"/>
      <c r="O120" s="74" t="s">
        <v>45</v>
      </c>
      <c r="P120" s="74" t="s">
        <v>45</v>
      </c>
      <c r="Q120" s="74" t="s">
        <v>45</v>
      </c>
      <c r="R120" s="74" t="s">
        <v>45</v>
      </c>
      <c r="S120" s="74" t="s">
        <v>45</v>
      </c>
      <c r="T120" s="74" t="s">
        <v>45</v>
      </c>
      <c r="U120" s="74" t="s">
        <v>45</v>
      </c>
      <c r="V120" s="74" t="s">
        <v>45</v>
      </c>
      <c r="W120" s="74" t="s">
        <v>45</v>
      </c>
      <c r="X120" s="74" t="s">
        <v>45</v>
      </c>
      <c r="Y120" s="259"/>
      <c r="Z120" s="298"/>
    </row>
    <row r="121" spans="1:26" s="75" customFormat="1" ht="45.75" customHeight="1" outlineLevel="2" x14ac:dyDescent="0.3">
      <c r="A121" s="78" t="s">
        <v>381</v>
      </c>
      <c r="B121" s="250"/>
      <c r="C121" s="109" t="s">
        <v>1110</v>
      </c>
      <c r="D121" s="80" t="s">
        <v>1501</v>
      </c>
      <c r="E121" s="80">
        <v>1</v>
      </c>
      <c r="F121" s="80">
        <v>1</v>
      </c>
      <c r="G121" s="250"/>
      <c r="H121" s="250"/>
      <c r="I121" s="143">
        <v>790</v>
      </c>
      <c r="J121" s="143">
        <v>790</v>
      </c>
      <c r="K121" s="74" t="s">
        <v>45</v>
      </c>
      <c r="L121" s="74" t="s">
        <v>45</v>
      </c>
      <c r="M121" s="143">
        <v>790</v>
      </c>
      <c r="N121" s="74"/>
      <c r="O121" s="74" t="s">
        <v>45</v>
      </c>
      <c r="P121" s="74" t="s">
        <v>45</v>
      </c>
      <c r="Q121" s="74" t="s">
        <v>45</v>
      </c>
      <c r="R121" s="74" t="s">
        <v>45</v>
      </c>
      <c r="S121" s="74" t="s">
        <v>45</v>
      </c>
      <c r="T121" s="74" t="s">
        <v>45</v>
      </c>
      <c r="U121" s="74" t="s">
        <v>45</v>
      </c>
      <c r="V121" s="74" t="s">
        <v>45</v>
      </c>
      <c r="W121" s="74" t="s">
        <v>45</v>
      </c>
      <c r="X121" s="74" t="s">
        <v>45</v>
      </c>
      <c r="Y121" s="259"/>
      <c r="Z121" s="298"/>
    </row>
    <row r="122" spans="1:26" s="75" customFormat="1" ht="45.75" customHeight="1" outlineLevel="2" x14ac:dyDescent="0.3">
      <c r="A122" s="78" t="s">
        <v>382</v>
      </c>
      <c r="B122" s="250"/>
      <c r="C122" s="109" t="s">
        <v>1111</v>
      </c>
      <c r="D122" s="80" t="s">
        <v>1501</v>
      </c>
      <c r="E122" s="80">
        <v>1</v>
      </c>
      <c r="F122" s="80">
        <v>1</v>
      </c>
      <c r="G122" s="250"/>
      <c r="H122" s="250"/>
      <c r="I122" s="143">
        <v>790</v>
      </c>
      <c r="J122" s="143">
        <v>790</v>
      </c>
      <c r="K122" s="74" t="s">
        <v>45</v>
      </c>
      <c r="L122" s="74" t="s">
        <v>45</v>
      </c>
      <c r="M122" s="143">
        <v>790</v>
      </c>
      <c r="N122" s="74"/>
      <c r="O122" s="74" t="s">
        <v>45</v>
      </c>
      <c r="P122" s="74" t="s">
        <v>45</v>
      </c>
      <c r="Q122" s="74" t="s">
        <v>45</v>
      </c>
      <c r="R122" s="74" t="s">
        <v>45</v>
      </c>
      <c r="S122" s="74" t="s">
        <v>45</v>
      </c>
      <c r="T122" s="74" t="s">
        <v>45</v>
      </c>
      <c r="U122" s="74" t="s">
        <v>45</v>
      </c>
      <c r="V122" s="74" t="s">
        <v>45</v>
      </c>
      <c r="W122" s="74" t="s">
        <v>45</v>
      </c>
      <c r="X122" s="74" t="s">
        <v>45</v>
      </c>
      <c r="Y122" s="259"/>
      <c r="Z122" s="298"/>
    </row>
    <row r="123" spans="1:26" s="75" customFormat="1" ht="45.75" customHeight="1" outlineLevel="2" x14ac:dyDescent="0.3">
      <c r="A123" s="78" t="s">
        <v>383</v>
      </c>
      <c r="B123" s="250"/>
      <c r="C123" s="109" t="s">
        <v>1112</v>
      </c>
      <c r="D123" s="80" t="s">
        <v>1501</v>
      </c>
      <c r="E123" s="80">
        <v>1</v>
      </c>
      <c r="F123" s="80">
        <v>1</v>
      </c>
      <c r="G123" s="250"/>
      <c r="H123" s="250"/>
      <c r="I123" s="143">
        <v>790</v>
      </c>
      <c r="J123" s="143">
        <v>790</v>
      </c>
      <c r="K123" s="74" t="s">
        <v>45</v>
      </c>
      <c r="L123" s="74" t="s">
        <v>45</v>
      </c>
      <c r="M123" s="143">
        <v>790</v>
      </c>
      <c r="N123" s="74"/>
      <c r="O123" s="74" t="s">
        <v>45</v>
      </c>
      <c r="P123" s="74" t="s">
        <v>45</v>
      </c>
      <c r="Q123" s="74" t="s">
        <v>45</v>
      </c>
      <c r="R123" s="74" t="s">
        <v>45</v>
      </c>
      <c r="S123" s="74" t="s">
        <v>45</v>
      </c>
      <c r="T123" s="74" t="s">
        <v>45</v>
      </c>
      <c r="U123" s="74" t="s">
        <v>45</v>
      </c>
      <c r="V123" s="74" t="s">
        <v>45</v>
      </c>
      <c r="W123" s="74" t="s">
        <v>45</v>
      </c>
      <c r="X123" s="74" t="s">
        <v>45</v>
      </c>
      <c r="Y123" s="259"/>
      <c r="Z123" s="298"/>
    </row>
    <row r="124" spans="1:26" s="75" customFormat="1" ht="45.75" customHeight="1" outlineLevel="2" x14ac:dyDescent="0.3">
      <c r="A124" s="78" t="s">
        <v>384</v>
      </c>
      <c r="B124" s="250"/>
      <c r="C124" s="109" t="s">
        <v>1113</v>
      </c>
      <c r="D124" s="80" t="s">
        <v>1501</v>
      </c>
      <c r="E124" s="80">
        <v>1</v>
      </c>
      <c r="F124" s="80">
        <v>1</v>
      </c>
      <c r="G124" s="250"/>
      <c r="H124" s="250"/>
      <c r="I124" s="143">
        <v>790</v>
      </c>
      <c r="J124" s="143">
        <v>790</v>
      </c>
      <c r="K124" s="74" t="s">
        <v>45</v>
      </c>
      <c r="L124" s="74" t="s">
        <v>45</v>
      </c>
      <c r="M124" s="143">
        <v>790</v>
      </c>
      <c r="N124" s="74"/>
      <c r="O124" s="74" t="s">
        <v>45</v>
      </c>
      <c r="P124" s="74" t="s">
        <v>45</v>
      </c>
      <c r="Q124" s="74" t="s">
        <v>45</v>
      </c>
      <c r="R124" s="74" t="s">
        <v>45</v>
      </c>
      <c r="S124" s="74" t="s">
        <v>45</v>
      </c>
      <c r="T124" s="74" t="s">
        <v>45</v>
      </c>
      <c r="U124" s="74" t="s">
        <v>45</v>
      </c>
      <c r="V124" s="74" t="s">
        <v>45</v>
      </c>
      <c r="W124" s="74" t="s">
        <v>45</v>
      </c>
      <c r="X124" s="74" t="s">
        <v>45</v>
      </c>
      <c r="Y124" s="259"/>
      <c r="Z124" s="298"/>
    </row>
    <row r="125" spans="1:26" s="75" customFormat="1" ht="45.75" customHeight="1" outlineLevel="2" x14ac:dyDescent="0.3">
      <c r="A125" s="78" t="s">
        <v>385</v>
      </c>
      <c r="B125" s="250"/>
      <c r="C125" s="109" t="s">
        <v>1114</v>
      </c>
      <c r="D125" s="80" t="s">
        <v>1501</v>
      </c>
      <c r="E125" s="80">
        <v>1</v>
      </c>
      <c r="F125" s="80">
        <v>1</v>
      </c>
      <c r="G125" s="250"/>
      <c r="H125" s="250"/>
      <c r="I125" s="143">
        <v>790</v>
      </c>
      <c r="J125" s="143">
        <v>790</v>
      </c>
      <c r="K125" s="74" t="s">
        <v>45</v>
      </c>
      <c r="L125" s="74" t="s">
        <v>45</v>
      </c>
      <c r="M125" s="143">
        <v>790</v>
      </c>
      <c r="N125" s="74"/>
      <c r="O125" s="74" t="s">
        <v>45</v>
      </c>
      <c r="P125" s="74" t="s">
        <v>45</v>
      </c>
      <c r="Q125" s="74" t="s">
        <v>45</v>
      </c>
      <c r="R125" s="74" t="s">
        <v>45</v>
      </c>
      <c r="S125" s="74" t="s">
        <v>45</v>
      </c>
      <c r="T125" s="74" t="s">
        <v>45</v>
      </c>
      <c r="U125" s="74" t="s">
        <v>45</v>
      </c>
      <c r="V125" s="74" t="s">
        <v>45</v>
      </c>
      <c r="W125" s="74" t="s">
        <v>45</v>
      </c>
      <c r="X125" s="74" t="s">
        <v>45</v>
      </c>
      <c r="Y125" s="259"/>
      <c r="Z125" s="298"/>
    </row>
    <row r="126" spans="1:26" s="75" customFormat="1" ht="45.75" customHeight="1" outlineLevel="2" x14ac:dyDescent="0.3">
      <c r="A126" s="78" t="s">
        <v>386</v>
      </c>
      <c r="B126" s="250"/>
      <c r="C126" s="109" t="s">
        <v>1115</v>
      </c>
      <c r="D126" s="80" t="s">
        <v>1501</v>
      </c>
      <c r="E126" s="80">
        <v>1</v>
      </c>
      <c r="F126" s="80">
        <v>1</v>
      </c>
      <c r="G126" s="250"/>
      <c r="H126" s="250"/>
      <c r="I126" s="143">
        <v>790</v>
      </c>
      <c r="J126" s="143">
        <v>790</v>
      </c>
      <c r="K126" s="74" t="s">
        <v>45</v>
      </c>
      <c r="L126" s="74" t="s">
        <v>45</v>
      </c>
      <c r="M126" s="143">
        <v>790</v>
      </c>
      <c r="N126" s="74"/>
      <c r="O126" s="74" t="s">
        <v>45</v>
      </c>
      <c r="P126" s="74" t="s">
        <v>45</v>
      </c>
      <c r="Q126" s="74" t="s">
        <v>45</v>
      </c>
      <c r="R126" s="74" t="s">
        <v>45</v>
      </c>
      <c r="S126" s="74" t="s">
        <v>45</v>
      </c>
      <c r="T126" s="74" t="s">
        <v>45</v>
      </c>
      <c r="U126" s="74" t="s">
        <v>45</v>
      </c>
      <c r="V126" s="74" t="s">
        <v>45</v>
      </c>
      <c r="W126" s="74" t="s">
        <v>45</v>
      </c>
      <c r="X126" s="74" t="s">
        <v>45</v>
      </c>
      <c r="Y126" s="259"/>
      <c r="Z126" s="298"/>
    </row>
    <row r="127" spans="1:26" s="75" customFormat="1" ht="45.75" customHeight="1" outlineLevel="2" x14ac:dyDescent="0.3">
      <c r="A127" s="78" t="s">
        <v>387</v>
      </c>
      <c r="B127" s="250"/>
      <c r="C127" s="109" t="s">
        <v>1116</v>
      </c>
      <c r="D127" s="80" t="s">
        <v>1501</v>
      </c>
      <c r="E127" s="80">
        <v>1</v>
      </c>
      <c r="F127" s="80">
        <v>1</v>
      </c>
      <c r="G127" s="250"/>
      <c r="H127" s="250"/>
      <c r="I127" s="143">
        <v>790</v>
      </c>
      <c r="J127" s="143">
        <v>790</v>
      </c>
      <c r="K127" s="74" t="s">
        <v>45</v>
      </c>
      <c r="L127" s="74" t="s">
        <v>45</v>
      </c>
      <c r="M127" s="143">
        <v>790</v>
      </c>
      <c r="N127" s="74"/>
      <c r="O127" s="74" t="s">
        <v>45</v>
      </c>
      <c r="P127" s="74" t="s">
        <v>45</v>
      </c>
      <c r="Q127" s="74" t="s">
        <v>45</v>
      </c>
      <c r="R127" s="74" t="s">
        <v>45</v>
      </c>
      <c r="S127" s="74" t="s">
        <v>45</v>
      </c>
      <c r="T127" s="74" t="s">
        <v>45</v>
      </c>
      <c r="U127" s="74" t="s">
        <v>45</v>
      </c>
      <c r="V127" s="74" t="s">
        <v>45</v>
      </c>
      <c r="W127" s="74" t="s">
        <v>45</v>
      </c>
      <c r="X127" s="74" t="s">
        <v>45</v>
      </c>
      <c r="Y127" s="259"/>
      <c r="Z127" s="298"/>
    </row>
    <row r="128" spans="1:26" s="75" customFormat="1" ht="45.75" customHeight="1" outlineLevel="2" x14ac:dyDescent="0.3">
      <c r="A128" s="78" t="s">
        <v>388</v>
      </c>
      <c r="B128" s="250"/>
      <c r="C128" s="109" t="s">
        <v>1117</v>
      </c>
      <c r="D128" s="80" t="s">
        <v>1501</v>
      </c>
      <c r="E128" s="80">
        <v>1</v>
      </c>
      <c r="F128" s="80">
        <v>1</v>
      </c>
      <c r="G128" s="250"/>
      <c r="H128" s="250"/>
      <c r="I128" s="143">
        <v>790</v>
      </c>
      <c r="J128" s="143">
        <v>790</v>
      </c>
      <c r="K128" s="74" t="s">
        <v>45</v>
      </c>
      <c r="L128" s="74" t="s">
        <v>45</v>
      </c>
      <c r="M128" s="143">
        <v>790</v>
      </c>
      <c r="N128" s="74"/>
      <c r="O128" s="74" t="s">
        <v>45</v>
      </c>
      <c r="P128" s="74" t="s">
        <v>45</v>
      </c>
      <c r="Q128" s="74" t="s">
        <v>45</v>
      </c>
      <c r="R128" s="74" t="s">
        <v>45</v>
      </c>
      <c r="S128" s="74" t="s">
        <v>45</v>
      </c>
      <c r="T128" s="74" t="s">
        <v>45</v>
      </c>
      <c r="U128" s="74" t="s">
        <v>45</v>
      </c>
      <c r="V128" s="74" t="s">
        <v>45</v>
      </c>
      <c r="W128" s="74" t="s">
        <v>45</v>
      </c>
      <c r="X128" s="74" t="s">
        <v>45</v>
      </c>
      <c r="Y128" s="259"/>
      <c r="Z128" s="298"/>
    </row>
    <row r="129" spans="1:26" s="75" customFormat="1" ht="45.75" customHeight="1" outlineLevel="2" x14ac:dyDescent="0.3">
      <c r="A129" s="78" t="s">
        <v>389</v>
      </c>
      <c r="B129" s="250"/>
      <c r="C129" s="109" t="s">
        <v>1118</v>
      </c>
      <c r="D129" s="80" t="s">
        <v>1501</v>
      </c>
      <c r="E129" s="80">
        <v>1</v>
      </c>
      <c r="F129" s="80">
        <v>1</v>
      </c>
      <c r="G129" s="250"/>
      <c r="H129" s="250"/>
      <c r="I129" s="143">
        <v>790</v>
      </c>
      <c r="J129" s="143">
        <v>790</v>
      </c>
      <c r="K129" s="74" t="s">
        <v>45</v>
      </c>
      <c r="L129" s="74" t="s">
        <v>45</v>
      </c>
      <c r="M129" s="143">
        <v>790</v>
      </c>
      <c r="N129" s="74"/>
      <c r="O129" s="74" t="s">
        <v>45</v>
      </c>
      <c r="P129" s="74" t="s">
        <v>45</v>
      </c>
      <c r="Q129" s="74" t="s">
        <v>45</v>
      </c>
      <c r="R129" s="74" t="s">
        <v>45</v>
      </c>
      <c r="S129" s="74" t="s">
        <v>45</v>
      </c>
      <c r="T129" s="74" t="s">
        <v>45</v>
      </c>
      <c r="U129" s="74" t="s">
        <v>45</v>
      </c>
      <c r="V129" s="74" t="s">
        <v>45</v>
      </c>
      <c r="W129" s="74" t="s">
        <v>45</v>
      </c>
      <c r="X129" s="74" t="s">
        <v>45</v>
      </c>
      <c r="Y129" s="259"/>
      <c r="Z129" s="298"/>
    </row>
    <row r="130" spans="1:26" s="75" customFormat="1" ht="45.75" customHeight="1" outlineLevel="2" x14ac:dyDescent="0.3">
      <c r="A130" s="78" t="s">
        <v>390</v>
      </c>
      <c r="B130" s="250"/>
      <c r="C130" s="109" t="s">
        <v>1119</v>
      </c>
      <c r="D130" s="80" t="s">
        <v>1501</v>
      </c>
      <c r="E130" s="80">
        <v>1</v>
      </c>
      <c r="F130" s="80">
        <v>1</v>
      </c>
      <c r="G130" s="250"/>
      <c r="H130" s="250"/>
      <c r="I130" s="143">
        <v>790</v>
      </c>
      <c r="J130" s="143">
        <v>790</v>
      </c>
      <c r="K130" s="74" t="s">
        <v>45</v>
      </c>
      <c r="L130" s="74" t="s">
        <v>45</v>
      </c>
      <c r="M130" s="143">
        <v>790</v>
      </c>
      <c r="N130" s="74"/>
      <c r="O130" s="74" t="s">
        <v>45</v>
      </c>
      <c r="P130" s="74" t="s">
        <v>45</v>
      </c>
      <c r="Q130" s="74" t="s">
        <v>45</v>
      </c>
      <c r="R130" s="74" t="s">
        <v>45</v>
      </c>
      <c r="S130" s="74" t="s">
        <v>45</v>
      </c>
      <c r="T130" s="74" t="s">
        <v>45</v>
      </c>
      <c r="U130" s="74" t="s">
        <v>45</v>
      </c>
      <c r="V130" s="74" t="s">
        <v>45</v>
      </c>
      <c r="W130" s="74" t="s">
        <v>45</v>
      </c>
      <c r="X130" s="74" t="s">
        <v>45</v>
      </c>
      <c r="Y130" s="259"/>
      <c r="Z130" s="298"/>
    </row>
    <row r="131" spans="1:26" s="75" customFormat="1" ht="45.75" customHeight="1" outlineLevel="2" x14ac:dyDescent="0.3">
      <c r="A131" s="78" t="s">
        <v>391</v>
      </c>
      <c r="B131" s="250"/>
      <c r="C131" s="109" t="s">
        <v>1120</v>
      </c>
      <c r="D131" s="80" t="s">
        <v>1501</v>
      </c>
      <c r="E131" s="80">
        <v>1</v>
      </c>
      <c r="F131" s="80">
        <v>1</v>
      </c>
      <c r="G131" s="250"/>
      <c r="H131" s="250"/>
      <c r="I131" s="143">
        <v>790</v>
      </c>
      <c r="J131" s="143">
        <v>790</v>
      </c>
      <c r="K131" s="74" t="s">
        <v>45</v>
      </c>
      <c r="L131" s="74" t="s">
        <v>45</v>
      </c>
      <c r="M131" s="143">
        <v>790</v>
      </c>
      <c r="N131" s="74"/>
      <c r="O131" s="74" t="s">
        <v>45</v>
      </c>
      <c r="P131" s="74" t="s">
        <v>45</v>
      </c>
      <c r="Q131" s="74" t="s">
        <v>45</v>
      </c>
      <c r="R131" s="74" t="s">
        <v>45</v>
      </c>
      <c r="S131" s="74" t="s">
        <v>45</v>
      </c>
      <c r="T131" s="74" t="s">
        <v>45</v>
      </c>
      <c r="U131" s="74" t="s">
        <v>45</v>
      </c>
      <c r="V131" s="74" t="s">
        <v>45</v>
      </c>
      <c r="W131" s="74" t="s">
        <v>45</v>
      </c>
      <c r="X131" s="74" t="s">
        <v>45</v>
      </c>
      <c r="Y131" s="259"/>
      <c r="Z131" s="298"/>
    </row>
    <row r="132" spans="1:26" s="75" customFormat="1" ht="45.75" customHeight="1" outlineLevel="2" x14ac:dyDescent="0.3">
      <c r="A132" s="78" t="s">
        <v>392</v>
      </c>
      <c r="B132" s="250"/>
      <c r="C132" s="109" t="s">
        <v>1121</v>
      </c>
      <c r="D132" s="80" t="s">
        <v>1501</v>
      </c>
      <c r="E132" s="80">
        <v>1</v>
      </c>
      <c r="F132" s="80">
        <v>1</v>
      </c>
      <c r="G132" s="250"/>
      <c r="H132" s="250"/>
      <c r="I132" s="143">
        <v>790</v>
      </c>
      <c r="J132" s="143">
        <v>790</v>
      </c>
      <c r="K132" s="74" t="s">
        <v>45</v>
      </c>
      <c r="L132" s="74" t="s">
        <v>45</v>
      </c>
      <c r="M132" s="143">
        <v>790</v>
      </c>
      <c r="N132" s="74"/>
      <c r="O132" s="74" t="s">
        <v>45</v>
      </c>
      <c r="P132" s="74" t="s">
        <v>45</v>
      </c>
      <c r="Q132" s="74" t="s">
        <v>45</v>
      </c>
      <c r="R132" s="74" t="s">
        <v>45</v>
      </c>
      <c r="S132" s="74" t="s">
        <v>45</v>
      </c>
      <c r="T132" s="74" t="s">
        <v>45</v>
      </c>
      <c r="U132" s="74" t="s">
        <v>45</v>
      </c>
      <c r="V132" s="74" t="s">
        <v>45</v>
      </c>
      <c r="W132" s="74" t="s">
        <v>45</v>
      </c>
      <c r="X132" s="74" t="s">
        <v>45</v>
      </c>
      <c r="Y132" s="259"/>
      <c r="Z132" s="298"/>
    </row>
    <row r="133" spans="1:26" s="75" customFormat="1" ht="37.5" customHeight="1" outlineLevel="1" x14ac:dyDescent="0.3">
      <c r="A133" s="71" t="s">
        <v>370</v>
      </c>
      <c r="B133" s="250"/>
      <c r="C133" s="106" t="s">
        <v>1122</v>
      </c>
      <c r="D133" s="84" t="s">
        <v>1501</v>
      </c>
      <c r="E133" s="84">
        <f>E134</f>
        <v>1</v>
      </c>
      <c r="F133" s="84">
        <f>F134</f>
        <v>1</v>
      </c>
      <c r="G133" s="250"/>
      <c r="H133" s="250"/>
      <c r="I133" s="76">
        <f>SUM(I134)</f>
        <v>1990</v>
      </c>
      <c r="J133" s="76">
        <f>SUM(J134)</f>
        <v>1990</v>
      </c>
      <c r="K133" s="74"/>
      <c r="L133" s="74"/>
      <c r="M133" s="76">
        <f>SUM(M134)</f>
        <v>1990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259"/>
      <c r="Z133" s="298"/>
    </row>
    <row r="134" spans="1:26" s="75" customFormat="1" ht="23.25" customHeight="1" outlineLevel="2" x14ac:dyDescent="0.3">
      <c r="A134" s="78" t="s">
        <v>371</v>
      </c>
      <c r="B134" s="250"/>
      <c r="C134" s="109" t="s">
        <v>1123</v>
      </c>
      <c r="D134" s="80" t="s">
        <v>1501</v>
      </c>
      <c r="E134" s="80">
        <v>1</v>
      </c>
      <c r="F134" s="80">
        <v>1</v>
      </c>
      <c r="G134" s="250"/>
      <c r="H134" s="250"/>
      <c r="I134" s="143">
        <v>1990</v>
      </c>
      <c r="J134" s="143">
        <v>1990</v>
      </c>
      <c r="K134" s="74" t="s">
        <v>45</v>
      </c>
      <c r="L134" s="74" t="s">
        <v>45</v>
      </c>
      <c r="M134" s="143">
        <v>1990</v>
      </c>
      <c r="N134" s="74"/>
      <c r="O134" s="74" t="s">
        <v>45</v>
      </c>
      <c r="P134" s="74" t="s">
        <v>45</v>
      </c>
      <c r="Q134" s="74" t="s">
        <v>45</v>
      </c>
      <c r="R134" s="74" t="s">
        <v>45</v>
      </c>
      <c r="S134" s="74" t="s">
        <v>45</v>
      </c>
      <c r="T134" s="74" t="s">
        <v>45</v>
      </c>
      <c r="U134" s="74" t="s">
        <v>45</v>
      </c>
      <c r="V134" s="74" t="s">
        <v>45</v>
      </c>
      <c r="W134" s="74" t="s">
        <v>45</v>
      </c>
      <c r="X134" s="74" t="s">
        <v>45</v>
      </c>
      <c r="Y134" s="259"/>
      <c r="Z134" s="298"/>
    </row>
    <row r="135" spans="1:26" s="75" customFormat="1" ht="22.5" customHeight="1" outlineLevel="1" x14ac:dyDescent="0.3">
      <c r="A135" s="71" t="s">
        <v>393</v>
      </c>
      <c r="B135" s="250"/>
      <c r="C135" s="106" t="s">
        <v>1124</v>
      </c>
      <c r="D135" s="84" t="s">
        <v>1501</v>
      </c>
      <c r="E135" s="84">
        <f>E136</f>
        <v>1</v>
      </c>
      <c r="F135" s="84">
        <f>F136</f>
        <v>1</v>
      </c>
      <c r="G135" s="250"/>
      <c r="H135" s="250"/>
      <c r="I135" s="144">
        <f>I136</f>
        <v>1790</v>
      </c>
      <c r="J135" s="144">
        <f>J136</f>
        <v>1790</v>
      </c>
      <c r="K135" s="74"/>
      <c r="L135" s="74"/>
      <c r="M135" s="144">
        <f>M136</f>
        <v>1790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259"/>
      <c r="Z135" s="298"/>
    </row>
    <row r="136" spans="1:26" s="75" customFormat="1" ht="30.75" customHeight="1" outlineLevel="1" x14ac:dyDescent="0.3">
      <c r="A136" s="78" t="s">
        <v>394</v>
      </c>
      <c r="B136" s="250"/>
      <c r="C136" s="109" t="s">
        <v>1125</v>
      </c>
      <c r="D136" s="80" t="s">
        <v>1501</v>
      </c>
      <c r="E136" s="80">
        <v>1</v>
      </c>
      <c r="F136" s="80">
        <v>1</v>
      </c>
      <c r="G136" s="250"/>
      <c r="H136" s="250"/>
      <c r="I136" s="143">
        <v>1790</v>
      </c>
      <c r="J136" s="143">
        <v>1790</v>
      </c>
      <c r="K136" s="74" t="s">
        <v>45</v>
      </c>
      <c r="L136" s="74" t="s">
        <v>45</v>
      </c>
      <c r="M136" s="143">
        <v>1790</v>
      </c>
      <c r="N136" s="74"/>
      <c r="O136" s="74" t="s">
        <v>45</v>
      </c>
      <c r="P136" s="74" t="s">
        <v>45</v>
      </c>
      <c r="Q136" s="74" t="s">
        <v>45</v>
      </c>
      <c r="R136" s="74" t="s">
        <v>45</v>
      </c>
      <c r="S136" s="74" t="s">
        <v>45</v>
      </c>
      <c r="T136" s="74" t="s">
        <v>45</v>
      </c>
      <c r="U136" s="74" t="s">
        <v>45</v>
      </c>
      <c r="V136" s="74" t="s">
        <v>45</v>
      </c>
      <c r="W136" s="74" t="s">
        <v>45</v>
      </c>
      <c r="X136" s="74" t="s">
        <v>45</v>
      </c>
      <c r="Y136" s="259"/>
      <c r="Z136" s="298"/>
    </row>
    <row r="137" spans="1:26" s="75" customFormat="1" ht="33.75" customHeight="1" x14ac:dyDescent="0.3">
      <c r="A137" s="84" t="s">
        <v>75</v>
      </c>
      <c r="B137" s="250"/>
      <c r="C137" s="106" t="s">
        <v>1126</v>
      </c>
      <c r="D137" s="84" t="s">
        <v>1502</v>
      </c>
      <c r="E137" s="87">
        <f>E138+E149+E172+E251</f>
        <v>182.41599000000002</v>
      </c>
      <c r="F137" s="87">
        <f>F138+F149+F172+F251</f>
        <v>182.41599000000002</v>
      </c>
      <c r="G137" s="250"/>
      <c r="H137" s="250"/>
      <c r="I137" s="74">
        <f>I138+I149+I172+I251</f>
        <v>6295642.4639999988</v>
      </c>
      <c r="J137" s="74">
        <f>J138+J149+J172+J251</f>
        <v>6295642.4639999988</v>
      </c>
      <c r="K137" s="74"/>
      <c r="L137" s="74"/>
      <c r="M137" s="74">
        <f>M138+M149+M172</f>
        <v>4997925.9499999993</v>
      </c>
      <c r="N137" s="74">
        <f>N138+N149+N172+N251</f>
        <v>1297716.514</v>
      </c>
      <c r="O137" s="74"/>
      <c r="P137" s="74"/>
      <c r="Q137" s="85"/>
      <c r="R137" s="74"/>
      <c r="S137" s="131"/>
      <c r="T137" s="132"/>
      <c r="U137" s="74"/>
      <c r="V137" s="74"/>
      <c r="W137" s="133"/>
      <c r="X137" s="133"/>
      <c r="Y137" s="259"/>
      <c r="Z137" s="298"/>
    </row>
    <row r="138" spans="1:26" s="75" customFormat="1" ht="33.75" customHeight="1" outlineLevel="1" x14ac:dyDescent="0.3">
      <c r="A138" s="71" t="s">
        <v>79</v>
      </c>
      <c r="B138" s="250"/>
      <c r="C138" s="106" t="s">
        <v>1127</v>
      </c>
      <c r="D138" s="84" t="s">
        <v>1502</v>
      </c>
      <c r="E138" s="89">
        <f>SUM(E139:E148)</f>
        <v>62.396999999999998</v>
      </c>
      <c r="F138" s="89">
        <f>SUM(F139:F148)</f>
        <v>62.396999999999998</v>
      </c>
      <c r="G138" s="250"/>
      <c r="H138" s="250"/>
      <c r="I138" s="76">
        <f>SUM(I139:I148)</f>
        <v>4372564.5999999996</v>
      </c>
      <c r="J138" s="76">
        <f>SUM(J139:J148)</f>
        <v>4372564.5999999996</v>
      </c>
      <c r="K138" s="74"/>
      <c r="L138" s="74"/>
      <c r="M138" s="76">
        <f>SUM(M139:M148)</f>
        <v>4372564.5999999996</v>
      </c>
      <c r="N138" s="85"/>
      <c r="O138" s="74"/>
      <c r="P138" s="74"/>
      <c r="Q138" s="85"/>
      <c r="R138" s="74"/>
      <c r="S138" s="131"/>
      <c r="T138" s="132"/>
      <c r="U138" s="74"/>
      <c r="V138" s="74"/>
      <c r="W138" s="133"/>
      <c r="X138" s="133"/>
      <c r="Y138" s="259"/>
      <c r="Z138" s="298"/>
    </row>
    <row r="139" spans="1:26" s="75" customFormat="1" ht="58.5" customHeight="1" outlineLevel="2" x14ac:dyDescent="0.3">
      <c r="A139" s="78" t="s">
        <v>93</v>
      </c>
      <c r="B139" s="250"/>
      <c r="C139" s="109" t="s">
        <v>1128</v>
      </c>
      <c r="D139" s="117" t="s">
        <v>1496</v>
      </c>
      <c r="E139" s="118">
        <v>16.3</v>
      </c>
      <c r="F139" s="118">
        <v>16.3</v>
      </c>
      <c r="G139" s="250"/>
      <c r="H139" s="250"/>
      <c r="I139" s="143">
        <v>316785</v>
      </c>
      <c r="J139" s="143">
        <v>316785</v>
      </c>
      <c r="K139" s="74" t="s">
        <v>45</v>
      </c>
      <c r="L139" s="74" t="s">
        <v>45</v>
      </c>
      <c r="M139" s="143">
        <v>316785</v>
      </c>
      <c r="N139" s="85"/>
      <c r="O139" s="74" t="s">
        <v>45</v>
      </c>
      <c r="P139" s="74" t="s">
        <v>45</v>
      </c>
      <c r="Q139" s="134">
        <v>0</v>
      </c>
      <c r="R139" s="134">
        <v>0</v>
      </c>
      <c r="S139" s="134">
        <v>100</v>
      </c>
      <c r="T139" s="134">
        <v>51.91</v>
      </c>
      <c r="U139" s="134">
        <v>7</v>
      </c>
      <c r="V139" s="134">
        <v>6.8</v>
      </c>
      <c r="W139" s="189">
        <v>0</v>
      </c>
      <c r="X139" s="189">
        <v>0</v>
      </c>
      <c r="Y139" s="259"/>
      <c r="Z139" s="298"/>
    </row>
    <row r="140" spans="1:26" s="75" customFormat="1" ht="58.5" customHeight="1" outlineLevel="2" x14ac:dyDescent="0.3">
      <c r="A140" s="78" t="s">
        <v>94</v>
      </c>
      <c r="B140" s="250"/>
      <c r="C140" s="109" t="s">
        <v>1129</v>
      </c>
      <c r="D140" s="117" t="s">
        <v>1496</v>
      </c>
      <c r="E140" s="119">
        <v>10</v>
      </c>
      <c r="F140" s="119">
        <v>10</v>
      </c>
      <c r="G140" s="250"/>
      <c r="H140" s="250"/>
      <c r="I140" s="143">
        <v>166610</v>
      </c>
      <c r="J140" s="143">
        <v>166610</v>
      </c>
      <c r="K140" s="74" t="s">
        <v>45</v>
      </c>
      <c r="L140" s="74" t="s">
        <v>45</v>
      </c>
      <c r="M140" s="143">
        <v>166610</v>
      </c>
      <c r="N140" s="85"/>
      <c r="O140" s="74" t="s">
        <v>45</v>
      </c>
      <c r="P140" s="74" t="s">
        <v>45</v>
      </c>
      <c r="Q140" s="134">
        <v>55</v>
      </c>
      <c r="R140" s="134">
        <v>0</v>
      </c>
      <c r="S140" s="134">
        <v>82.2</v>
      </c>
      <c r="T140" s="134">
        <v>64.3</v>
      </c>
      <c r="U140" s="134">
        <v>6</v>
      </c>
      <c r="V140" s="134">
        <v>5.9</v>
      </c>
      <c r="W140" s="189">
        <v>0</v>
      </c>
      <c r="X140" s="189">
        <v>0</v>
      </c>
      <c r="Y140" s="259"/>
      <c r="Z140" s="298"/>
    </row>
    <row r="141" spans="1:26" s="75" customFormat="1" ht="58.5" customHeight="1" outlineLevel="2" x14ac:dyDescent="0.3">
      <c r="A141" s="78" t="s">
        <v>95</v>
      </c>
      <c r="B141" s="250"/>
      <c r="C141" s="108" t="s">
        <v>1130</v>
      </c>
      <c r="D141" s="117" t="s">
        <v>1496</v>
      </c>
      <c r="E141" s="119">
        <v>8</v>
      </c>
      <c r="F141" s="119">
        <v>8</v>
      </c>
      <c r="G141" s="250"/>
      <c r="H141" s="250"/>
      <c r="I141" s="143">
        <v>119627</v>
      </c>
      <c r="J141" s="143">
        <v>119627</v>
      </c>
      <c r="K141" s="74" t="s">
        <v>45</v>
      </c>
      <c r="L141" s="74" t="s">
        <v>45</v>
      </c>
      <c r="M141" s="143">
        <v>119627</v>
      </c>
      <c r="N141" s="85"/>
      <c r="O141" s="74" t="s">
        <v>45</v>
      </c>
      <c r="P141" s="74" t="s">
        <v>45</v>
      </c>
      <c r="Q141" s="134">
        <v>37.799999999999997</v>
      </c>
      <c r="R141" s="134">
        <v>0</v>
      </c>
      <c r="S141" s="134">
        <v>59.5</v>
      </c>
      <c r="T141" s="134">
        <v>41.4</v>
      </c>
      <c r="U141" s="134">
        <v>7</v>
      </c>
      <c r="V141" s="134">
        <v>6.38</v>
      </c>
      <c r="W141" s="189">
        <v>2</v>
      </c>
      <c r="X141" s="189">
        <v>4</v>
      </c>
      <c r="Y141" s="259"/>
      <c r="Z141" s="298"/>
    </row>
    <row r="142" spans="1:26" s="75" customFormat="1" ht="58.5" customHeight="1" outlineLevel="2" x14ac:dyDescent="0.3">
      <c r="A142" s="78" t="s">
        <v>96</v>
      </c>
      <c r="B142" s="250"/>
      <c r="C142" s="108" t="s">
        <v>1131</v>
      </c>
      <c r="D142" s="117" t="s">
        <v>1496</v>
      </c>
      <c r="E142" s="119">
        <v>3</v>
      </c>
      <c r="F142" s="119">
        <v>3</v>
      </c>
      <c r="G142" s="250"/>
      <c r="H142" s="250"/>
      <c r="I142" s="143">
        <v>69385</v>
      </c>
      <c r="J142" s="143">
        <v>69385</v>
      </c>
      <c r="K142" s="74" t="s">
        <v>45</v>
      </c>
      <c r="L142" s="74" t="s">
        <v>45</v>
      </c>
      <c r="M142" s="143">
        <v>69385</v>
      </c>
      <c r="N142" s="85"/>
      <c r="O142" s="74" t="s">
        <v>45</v>
      </c>
      <c r="P142" s="74" t="s">
        <v>45</v>
      </c>
      <c r="Q142" s="134">
        <v>0</v>
      </c>
      <c r="R142" s="134">
        <v>0</v>
      </c>
      <c r="S142" s="134">
        <v>100</v>
      </c>
      <c r="T142" s="134">
        <v>14.66</v>
      </c>
      <c r="U142" s="134">
        <v>6</v>
      </c>
      <c r="V142" s="134">
        <v>5.2</v>
      </c>
      <c r="W142" s="189">
        <v>2</v>
      </c>
      <c r="X142" s="189">
        <v>1</v>
      </c>
      <c r="Y142" s="259"/>
      <c r="Z142" s="298"/>
    </row>
    <row r="143" spans="1:26" s="75" customFormat="1" ht="58.5" customHeight="1" outlineLevel="2" x14ac:dyDescent="0.3">
      <c r="A143" s="242" t="s">
        <v>555</v>
      </c>
      <c r="B143" s="250"/>
      <c r="C143" s="108" t="s">
        <v>1132</v>
      </c>
      <c r="D143" s="117" t="s">
        <v>1496</v>
      </c>
      <c r="E143" s="252">
        <v>11.627000000000001</v>
      </c>
      <c r="F143" s="252">
        <v>11.627000000000001</v>
      </c>
      <c r="G143" s="250"/>
      <c r="H143" s="250"/>
      <c r="I143" s="143">
        <v>2657153</v>
      </c>
      <c r="J143" s="143">
        <v>2657153</v>
      </c>
      <c r="K143" s="74" t="s">
        <v>45</v>
      </c>
      <c r="L143" s="74" t="s">
        <v>45</v>
      </c>
      <c r="M143" s="143">
        <v>2657153</v>
      </c>
      <c r="N143" s="85"/>
      <c r="O143" s="74" t="s">
        <v>45</v>
      </c>
      <c r="P143" s="74" t="s">
        <v>45</v>
      </c>
      <c r="Q143" s="85" t="s">
        <v>45</v>
      </c>
      <c r="R143" s="85" t="s">
        <v>45</v>
      </c>
      <c r="S143" s="85" t="s">
        <v>45</v>
      </c>
      <c r="T143" s="85" t="s">
        <v>45</v>
      </c>
      <c r="U143" s="85" t="s">
        <v>45</v>
      </c>
      <c r="V143" s="85" t="s">
        <v>45</v>
      </c>
      <c r="W143" s="85" t="s">
        <v>45</v>
      </c>
      <c r="X143" s="85" t="s">
        <v>45</v>
      </c>
      <c r="Y143" s="259"/>
      <c r="Z143" s="298"/>
    </row>
    <row r="144" spans="1:26" s="75" customFormat="1" ht="83.25" customHeight="1" outlineLevel="2" x14ac:dyDescent="0.3">
      <c r="A144" s="243"/>
      <c r="B144" s="250"/>
      <c r="C144" s="109" t="s">
        <v>1133</v>
      </c>
      <c r="D144" s="143" t="s">
        <v>1499</v>
      </c>
      <c r="E144" s="253"/>
      <c r="F144" s="253"/>
      <c r="G144" s="250"/>
      <c r="H144" s="250"/>
      <c r="I144" s="143">
        <v>32157</v>
      </c>
      <c r="J144" s="143">
        <v>32157</v>
      </c>
      <c r="K144" s="74" t="s">
        <v>45</v>
      </c>
      <c r="L144" s="74" t="s">
        <v>45</v>
      </c>
      <c r="M144" s="143">
        <v>32157</v>
      </c>
      <c r="N144" s="85"/>
      <c r="O144" s="74" t="s">
        <v>45</v>
      </c>
      <c r="P144" s="74" t="s">
        <v>45</v>
      </c>
      <c r="Q144" s="85" t="s">
        <v>45</v>
      </c>
      <c r="R144" s="85" t="s">
        <v>45</v>
      </c>
      <c r="S144" s="85" t="s">
        <v>45</v>
      </c>
      <c r="T144" s="85" t="s">
        <v>45</v>
      </c>
      <c r="U144" s="85" t="s">
        <v>45</v>
      </c>
      <c r="V144" s="85" t="s">
        <v>45</v>
      </c>
      <c r="W144" s="85" t="s">
        <v>45</v>
      </c>
      <c r="X144" s="85" t="s">
        <v>45</v>
      </c>
      <c r="Y144" s="259"/>
      <c r="Z144" s="298"/>
    </row>
    <row r="145" spans="1:26" s="75" customFormat="1" ht="72" customHeight="1" outlineLevel="2" x14ac:dyDescent="0.3">
      <c r="A145" s="244"/>
      <c r="B145" s="250"/>
      <c r="C145" s="108" t="s">
        <v>1134</v>
      </c>
      <c r="D145" s="146" t="s">
        <v>1500</v>
      </c>
      <c r="E145" s="254"/>
      <c r="F145" s="254"/>
      <c r="G145" s="250"/>
      <c r="H145" s="250"/>
      <c r="I145" s="143">
        <v>10896.6</v>
      </c>
      <c r="J145" s="143">
        <v>10896.6</v>
      </c>
      <c r="K145" s="74" t="s">
        <v>45</v>
      </c>
      <c r="L145" s="74" t="s">
        <v>45</v>
      </c>
      <c r="M145" s="143">
        <v>10896.6</v>
      </c>
      <c r="N145" s="85"/>
      <c r="O145" s="74" t="s">
        <v>45</v>
      </c>
      <c r="P145" s="74" t="s">
        <v>45</v>
      </c>
      <c r="Q145" s="85" t="s">
        <v>45</v>
      </c>
      <c r="R145" s="85" t="s">
        <v>45</v>
      </c>
      <c r="S145" s="85" t="s">
        <v>45</v>
      </c>
      <c r="T145" s="85" t="s">
        <v>45</v>
      </c>
      <c r="U145" s="85" t="s">
        <v>45</v>
      </c>
      <c r="V145" s="85" t="s">
        <v>45</v>
      </c>
      <c r="W145" s="85" t="s">
        <v>45</v>
      </c>
      <c r="X145" s="85" t="s">
        <v>45</v>
      </c>
      <c r="Y145" s="259"/>
      <c r="Z145" s="298"/>
    </row>
    <row r="146" spans="1:26" s="75" customFormat="1" ht="58.5" customHeight="1" outlineLevel="2" x14ac:dyDescent="0.3">
      <c r="A146" s="242" t="s">
        <v>556</v>
      </c>
      <c r="B146" s="250"/>
      <c r="C146" s="109" t="s">
        <v>1135</v>
      </c>
      <c r="D146" s="117" t="s">
        <v>1496</v>
      </c>
      <c r="E146" s="252">
        <v>13.47</v>
      </c>
      <c r="F146" s="252">
        <v>13.47</v>
      </c>
      <c r="G146" s="250"/>
      <c r="H146" s="250"/>
      <c r="I146" s="143">
        <v>979376</v>
      </c>
      <c r="J146" s="143">
        <v>979376</v>
      </c>
      <c r="K146" s="74" t="s">
        <v>45</v>
      </c>
      <c r="L146" s="74" t="s">
        <v>45</v>
      </c>
      <c r="M146" s="143">
        <v>979376</v>
      </c>
      <c r="N146" s="85"/>
      <c r="O146" s="74" t="s">
        <v>45</v>
      </c>
      <c r="P146" s="74" t="s">
        <v>45</v>
      </c>
      <c r="Q146" s="85" t="s">
        <v>45</v>
      </c>
      <c r="R146" s="85" t="s">
        <v>45</v>
      </c>
      <c r="S146" s="85" t="s">
        <v>45</v>
      </c>
      <c r="T146" s="85" t="s">
        <v>45</v>
      </c>
      <c r="U146" s="85" t="s">
        <v>45</v>
      </c>
      <c r="V146" s="85" t="s">
        <v>45</v>
      </c>
      <c r="W146" s="85" t="s">
        <v>45</v>
      </c>
      <c r="X146" s="85" t="s">
        <v>45</v>
      </c>
      <c r="Y146" s="259"/>
      <c r="Z146" s="298"/>
    </row>
    <row r="147" spans="1:26" s="75" customFormat="1" ht="83.25" customHeight="1" outlineLevel="2" x14ac:dyDescent="0.3">
      <c r="A147" s="243"/>
      <c r="B147" s="250"/>
      <c r="C147" s="109" t="s">
        <v>1136</v>
      </c>
      <c r="D147" s="143" t="s">
        <v>1499</v>
      </c>
      <c r="E147" s="253"/>
      <c r="F147" s="253"/>
      <c r="G147" s="250"/>
      <c r="H147" s="250"/>
      <c r="I147" s="143">
        <v>16068.2</v>
      </c>
      <c r="J147" s="143">
        <v>16068.2</v>
      </c>
      <c r="K147" s="74" t="s">
        <v>45</v>
      </c>
      <c r="L147" s="74" t="s">
        <v>45</v>
      </c>
      <c r="M147" s="143">
        <v>16068.2</v>
      </c>
      <c r="N147" s="85"/>
      <c r="O147" s="74" t="s">
        <v>45</v>
      </c>
      <c r="P147" s="74" t="s">
        <v>45</v>
      </c>
      <c r="Q147" s="85" t="s">
        <v>45</v>
      </c>
      <c r="R147" s="85" t="s">
        <v>45</v>
      </c>
      <c r="S147" s="85" t="s">
        <v>45</v>
      </c>
      <c r="T147" s="85" t="s">
        <v>45</v>
      </c>
      <c r="U147" s="85" t="s">
        <v>45</v>
      </c>
      <c r="V147" s="85" t="s">
        <v>45</v>
      </c>
      <c r="W147" s="85" t="s">
        <v>45</v>
      </c>
      <c r="X147" s="85" t="s">
        <v>45</v>
      </c>
      <c r="Y147" s="259"/>
      <c r="Z147" s="298"/>
    </row>
    <row r="148" spans="1:26" s="75" customFormat="1" ht="88.5" customHeight="1" outlineLevel="2" x14ac:dyDescent="0.3">
      <c r="A148" s="244"/>
      <c r="B148" s="250"/>
      <c r="C148" s="109" t="s">
        <v>1137</v>
      </c>
      <c r="D148" s="146" t="s">
        <v>1500</v>
      </c>
      <c r="E148" s="254"/>
      <c r="F148" s="254"/>
      <c r="G148" s="250"/>
      <c r="H148" s="250"/>
      <c r="I148" s="143">
        <v>4506.8</v>
      </c>
      <c r="J148" s="143">
        <v>4506.8</v>
      </c>
      <c r="K148" s="74" t="s">
        <v>45</v>
      </c>
      <c r="L148" s="74" t="s">
        <v>45</v>
      </c>
      <c r="M148" s="143">
        <v>4506.8</v>
      </c>
      <c r="N148" s="85"/>
      <c r="O148" s="74" t="s">
        <v>45</v>
      </c>
      <c r="P148" s="74" t="s">
        <v>45</v>
      </c>
      <c r="Q148" s="85" t="s">
        <v>45</v>
      </c>
      <c r="R148" s="85" t="s">
        <v>45</v>
      </c>
      <c r="S148" s="85" t="s">
        <v>45</v>
      </c>
      <c r="T148" s="85" t="s">
        <v>45</v>
      </c>
      <c r="U148" s="85" t="s">
        <v>45</v>
      </c>
      <c r="V148" s="85" t="s">
        <v>45</v>
      </c>
      <c r="W148" s="85" t="s">
        <v>45</v>
      </c>
      <c r="X148" s="85" t="s">
        <v>45</v>
      </c>
      <c r="Y148" s="259"/>
      <c r="Z148" s="298"/>
    </row>
    <row r="149" spans="1:26" s="75" customFormat="1" ht="45" customHeight="1" outlineLevel="1" x14ac:dyDescent="0.3">
      <c r="A149" s="88" t="s">
        <v>114</v>
      </c>
      <c r="B149" s="250"/>
      <c r="C149" s="106" t="s">
        <v>1138</v>
      </c>
      <c r="D149" s="84" t="s">
        <v>1502</v>
      </c>
      <c r="E149" s="145">
        <f>SUM(E150:E171)</f>
        <v>46.363590000000002</v>
      </c>
      <c r="F149" s="145">
        <f>SUM(F150:F171)</f>
        <v>46.363590000000002</v>
      </c>
      <c r="G149" s="250"/>
      <c r="H149" s="250"/>
      <c r="I149" s="144">
        <f>SUM(I150:I171)</f>
        <v>620211.35</v>
      </c>
      <c r="J149" s="144">
        <f>SUM(J150:J171)</f>
        <v>620211.35</v>
      </c>
      <c r="K149" s="74"/>
      <c r="L149" s="74"/>
      <c r="M149" s="76">
        <f>SUM(M150:M171)</f>
        <v>620211.35</v>
      </c>
      <c r="N149" s="74"/>
      <c r="O149" s="74"/>
      <c r="P149" s="74"/>
      <c r="Q149" s="74"/>
      <c r="R149" s="74"/>
      <c r="S149" s="131"/>
      <c r="T149" s="132"/>
      <c r="U149" s="132"/>
      <c r="V149" s="132"/>
      <c r="W149" s="133"/>
      <c r="X149" s="133"/>
      <c r="Y149" s="259"/>
      <c r="Z149" s="298"/>
    </row>
    <row r="150" spans="1:26" s="75" customFormat="1" ht="45.75" customHeight="1" outlineLevel="2" x14ac:dyDescent="0.3">
      <c r="A150" s="242" t="s">
        <v>115</v>
      </c>
      <c r="B150" s="250"/>
      <c r="C150" s="105" t="s">
        <v>1139</v>
      </c>
      <c r="D150" s="117" t="s">
        <v>1496</v>
      </c>
      <c r="E150" s="252">
        <v>2.512</v>
      </c>
      <c r="F150" s="252">
        <v>2.512</v>
      </c>
      <c r="G150" s="250"/>
      <c r="H150" s="250"/>
      <c r="I150" s="143">
        <v>16865.499</v>
      </c>
      <c r="J150" s="143">
        <v>16865.499</v>
      </c>
      <c r="K150" s="74" t="s">
        <v>45</v>
      </c>
      <c r="L150" s="74" t="s">
        <v>45</v>
      </c>
      <c r="M150" s="143">
        <v>16865.499</v>
      </c>
      <c r="N150" s="74"/>
      <c r="O150" s="74" t="s">
        <v>45</v>
      </c>
      <c r="P150" s="74" t="s">
        <v>45</v>
      </c>
      <c r="Q150" s="85">
        <v>52.9</v>
      </c>
      <c r="R150" s="85">
        <v>0</v>
      </c>
      <c r="S150" s="85">
        <v>77.400000000000006</v>
      </c>
      <c r="T150" s="85">
        <v>68.099999999999994</v>
      </c>
      <c r="U150" s="134">
        <v>6.5</v>
      </c>
      <c r="V150" s="134">
        <v>6</v>
      </c>
      <c r="W150" s="85">
        <v>1</v>
      </c>
      <c r="X150" s="85">
        <v>1</v>
      </c>
      <c r="Y150" s="259"/>
      <c r="Z150" s="298"/>
    </row>
    <row r="151" spans="1:26" s="75" customFormat="1" ht="45.75" customHeight="1" outlineLevel="2" x14ac:dyDescent="0.3">
      <c r="A151" s="243"/>
      <c r="B151" s="250"/>
      <c r="C151" s="105" t="s">
        <v>1140</v>
      </c>
      <c r="D151" s="143" t="s">
        <v>1499</v>
      </c>
      <c r="E151" s="253"/>
      <c r="F151" s="253"/>
      <c r="G151" s="250"/>
      <c r="H151" s="250"/>
      <c r="I151" s="143">
        <v>509</v>
      </c>
      <c r="J151" s="143">
        <v>509</v>
      </c>
      <c r="K151" s="74" t="s">
        <v>45</v>
      </c>
      <c r="L151" s="74" t="s">
        <v>45</v>
      </c>
      <c r="M151" s="143">
        <v>509</v>
      </c>
      <c r="N151" s="74"/>
      <c r="O151" s="74" t="s">
        <v>45</v>
      </c>
      <c r="P151" s="74" t="s">
        <v>45</v>
      </c>
      <c r="Q151" s="85" t="s">
        <v>45</v>
      </c>
      <c r="R151" s="83" t="s">
        <v>45</v>
      </c>
      <c r="S151" s="85" t="s">
        <v>45</v>
      </c>
      <c r="T151" s="85" t="s">
        <v>45</v>
      </c>
      <c r="U151" s="83" t="s">
        <v>45</v>
      </c>
      <c r="V151" s="83" t="s">
        <v>45</v>
      </c>
      <c r="W151" s="83" t="s">
        <v>45</v>
      </c>
      <c r="X151" s="83" t="s">
        <v>45</v>
      </c>
      <c r="Y151" s="259"/>
      <c r="Z151" s="298"/>
    </row>
    <row r="152" spans="1:26" s="75" customFormat="1" ht="45.75" customHeight="1" outlineLevel="2" x14ac:dyDescent="0.3">
      <c r="A152" s="244"/>
      <c r="B152" s="250"/>
      <c r="C152" s="105" t="s">
        <v>1141</v>
      </c>
      <c r="D152" s="146" t="s">
        <v>1500</v>
      </c>
      <c r="E152" s="254"/>
      <c r="F152" s="254"/>
      <c r="G152" s="250"/>
      <c r="H152" s="250"/>
      <c r="I152" s="143">
        <v>72</v>
      </c>
      <c r="J152" s="143">
        <v>72</v>
      </c>
      <c r="K152" s="74" t="s">
        <v>45</v>
      </c>
      <c r="L152" s="74" t="s">
        <v>45</v>
      </c>
      <c r="M152" s="143">
        <v>72</v>
      </c>
      <c r="N152" s="85"/>
      <c r="O152" s="74" t="s">
        <v>45</v>
      </c>
      <c r="P152" s="74" t="s">
        <v>45</v>
      </c>
      <c r="Q152" s="85" t="s">
        <v>45</v>
      </c>
      <c r="R152" s="83" t="s">
        <v>45</v>
      </c>
      <c r="S152" s="85" t="s">
        <v>45</v>
      </c>
      <c r="T152" s="85" t="s">
        <v>45</v>
      </c>
      <c r="U152" s="83" t="s">
        <v>45</v>
      </c>
      <c r="V152" s="83" t="s">
        <v>45</v>
      </c>
      <c r="W152" s="83" t="s">
        <v>45</v>
      </c>
      <c r="X152" s="83" t="s">
        <v>45</v>
      </c>
      <c r="Y152" s="259"/>
      <c r="Z152" s="298"/>
    </row>
    <row r="153" spans="1:26" s="75" customFormat="1" ht="45.75" customHeight="1" outlineLevel="2" x14ac:dyDescent="0.3">
      <c r="A153" s="242" t="s">
        <v>116</v>
      </c>
      <c r="B153" s="250"/>
      <c r="C153" s="105" t="s">
        <v>1142</v>
      </c>
      <c r="D153" s="117" t="s">
        <v>1496</v>
      </c>
      <c r="E153" s="255">
        <v>1.8144</v>
      </c>
      <c r="F153" s="255">
        <v>1.8144</v>
      </c>
      <c r="G153" s="250"/>
      <c r="H153" s="250"/>
      <c r="I153" s="143">
        <v>40800</v>
      </c>
      <c r="J153" s="143">
        <v>40800</v>
      </c>
      <c r="K153" s="74" t="s">
        <v>45</v>
      </c>
      <c r="L153" s="74" t="s">
        <v>45</v>
      </c>
      <c r="M153" s="143">
        <v>40800</v>
      </c>
      <c r="N153" s="85"/>
      <c r="O153" s="74" t="s">
        <v>45</v>
      </c>
      <c r="P153" s="74" t="s">
        <v>45</v>
      </c>
      <c r="Q153" s="85">
        <v>232</v>
      </c>
      <c r="R153" s="85">
        <v>0</v>
      </c>
      <c r="S153" s="85">
        <v>84.64</v>
      </c>
      <c r="T153" s="85">
        <v>66.47</v>
      </c>
      <c r="U153" s="85">
        <v>5.5</v>
      </c>
      <c r="V153" s="182">
        <v>4.9000000000000004</v>
      </c>
      <c r="W153" s="85">
        <v>1</v>
      </c>
      <c r="X153" s="85">
        <v>4</v>
      </c>
      <c r="Y153" s="259"/>
      <c r="Z153" s="298"/>
    </row>
    <row r="154" spans="1:26" s="75" customFormat="1" ht="45.75" customHeight="1" outlineLevel="2" x14ac:dyDescent="0.3">
      <c r="A154" s="243"/>
      <c r="B154" s="250"/>
      <c r="C154" s="110" t="s">
        <v>1143</v>
      </c>
      <c r="D154" s="143" t="s">
        <v>1499</v>
      </c>
      <c r="E154" s="256"/>
      <c r="F154" s="256"/>
      <c r="G154" s="250"/>
      <c r="H154" s="250"/>
      <c r="I154" s="143">
        <v>898</v>
      </c>
      <c r="J154" s="143">
        <v>898</v>
      </c>
      <c r="K154" s="74" t="s">
        <v>45</v>
      </c>
      <c r="L154" s="74" t="s">
        <v>45</v>
      </c>
      <c r="M154" s="143">
        <v>898</v>
      </c>
      <c r="N154" s="85"/>
      <c r="O154" s="74" t="s">
        <v>45</v>
      </c>
      <c r="P154" s="74" t="s">
        <v>45</v>
      </c>
      <c r="Q154" s="85" t="s">
        <v>45</v>
      </c>
      <c r="R154" s="83" t="s">
        <v>45</v>
      </c>
      <c r="S154" s="85" t="s">
        <v>45</v>
      </c>
      <c r="T154" s="85" t="s">
        <v>45</v>
      </c>
      <c r="U154" s="83" t="s">
        <v>45</v>
      </c>
      <c r="V154" s="83" t="s">
        <v>45</v>
      </c>
      <c r="W154" s="83" t="s">
        <v>45</v>
      </c>
      <c r="X154" s="83" t="s">
        <v>45</v>
      </c>
      <c r="Y154" s="259"/>
      <c r="Z154" s="298"/>
    </row>
    <row r="155" spans="1:26" s="75" customFormat="1" ht="45.75" customHeight="1" outlineLevel="2" x14ac:dyDescent="0.3">
      <c r="A155" s="244"/>
      <c r="B155" s="250"/>
      <c r="C155" s="110" t="s">
        <v>1144</v>
      </c>
      <c r="D155" s="146" t="s">
        <v>1500</v>
      </c>
      <c r="E155" s="257"/>
      <c r="F155" s="257"/>
      <c r="G155" s="250"/>
      <c r="H155" s="250"/>
      <c r="I155" s="143">
        <v>161.5</v>
      </c>
      <c r="J155" s="143">
        <v>161.5</v>
      </c>
      <c r="K155" s="74" t="s">
        <v>45</v>
      </c>
      <c r="L155" s="74" t="s">
        <v>45</v>
      </c>
      <c r="M155" s="143">
        <v>161.5</v>
      </c>
      <c r="N155" s="85"/>
      <c r="O155" s="74" t="s">
        <v>45</v>
      </c>
      <c r="P155" s="74" t="s">
        <v>45</v>
      </c>
      <c r="Q155" s="85" t="s">
        <v>45</v>
      </c>
      <c r="R155" s="83" t="s">
        <v>45</v>
      </c>
      <c r="S155" s="85" t="s">
        <v>45</v>
      </c>
      <c r="T155" s="85" t="s">
        <v>45</v>
      </c>
      <c r="U155" s="83" t="s">
        <v>45</v>
      </c>
      <c r="V155" s="83" t="s">
        <v>45</v>
      </c>
      <c r="W155" s="83" t="s">
        <v>45</v>
      </c>
      <c r="X155" s="83" t="s">
        <v>45</v>
      </c>
      <c r="Y155" s="259"/>
      <c r="Z155" s="298"/>
    </row>
    <row r="156" spans="1:26" s="75" customFormat="1" ht="45.75" customHeight="1" outlineLevel="2" x14ac:dyDescent="0.3">
      <c r="A156" s="78" t="s">
        <v>117</v>
      </c>
      <c r="B156" s="250"/>
      <c r="C156" s="105" t="s">
        <v>1145</v>
      </c>
      <c r="D156" s="117" t="s">
        <v>1496</v>
      </c>
      <c r="E156" s="120">
        <v>10.029999999999999</v>
      </c>
      <c r="F156" s="120">
        <v>10.029999999999999</v>
      </c>
      <c r="G156" s="250"/>
      <c r="H156" s="250"/>
      <c r="I156" s="143">
        <v>100238.628</v>
      </c>
      <c r="J156" s="143">
        <v>100238.628</v>
      </c>
      <c r="K156" s="74" t="s">
        <v>45</v>
      </c>
      <c r="L156" s="74" t="s">
        <v>45</v>
      </c>
      <c r="M156" s="143">
        <v>100238.628</v>
      </c>
      <c r="N156" s="85"/>
      <c r="O156" s="74" t="s">
        <v>45</v>
      </c>
      <c r="P156" s="74" t="s">
        <v>45</v>
      </c>
      <c r="Q156" s="85">
        <v>2274</v>
      </c>
      <c r="R156" s="85">
        <v>0</v>
      </c>
      <c r="S156" s="85">
        <v>100</v>
      </c>
      <c r="T156" s="85">
        <v>71.05</v>
      </c>
      <c r="U156" s="85">
        <v>6.5</v>
      </c>
      <c r="V156" s="85">
        <v>6.27</v>
      </c>
      <c r="W156" s="83">
        <v>2</v>
      </c>
      <c r="X156" s="83">
        <v>3</v>
      </c>
      <c r="Y156" s="259"/>
      <c r="Z156" s="298"/>
    </row>
    <row r="157" spans="1:26" s="75" customFormat="1" ht="45.75" customHeight="1" outlineLevel="2" x14ac:dyDescent="0.3">
      <c r="A157" s="242" t="s">
        <v>118</v>
      </c>
      <c r="B157" s="250"/>
      <c r="C157" s="105" t="s">
        <v>1146</v>
      </c>
      <c r="D157" s="143" t="s">
        <v>1499</v>
      </c>
      <c r="E157" s="255">
        <v>3.778</v>
      </c>
      <c r="F157" s="255">
        <v>3.778</v>
      </c>
      <c r="G157" s="250"/>
      <c r="H157" s="250"/>
      <c r="I157" s="143">
        <v>36200</v>
      </c>
      <c r="J157" s="143">
        <v>36200</v>
      </c>
      <c r="K157" s="74" t="s">
        <v>45</v>
      </c>
      <c r="L157" s="74" t="s">
        <v>45</v>
      </c>
      <c r="M157" s="143">
        <v>36200</v>
      </c>
      <c r="N157" s="85"/>
      <c r="O157" s="74" t="s">
        <v>45</v>
      </c>
      <c r="P157" s="74" t="s">
        <v>45</v>
      </c>
      <c r="Q157" s="85">
        <v>304</v>
      </c>
      <c r="R157" s="85">
        <v>0</v>
      </c>
      <c r="S157" s="85">
        <v>96.6</v>
      </c>
      <c r="T157" s="85">
        <v>85.75</v>
      </c>
      <c r="U157" s="85">
        <v>6</v>
      </c>
      <c r="V157" s="85">
        <v>5.7</v>
      </c>
      <c r="W157" s="83">
        <v>0</v>
      </c>
      <c r="X157" s="83">
        <v>2</v>
      </c>
      <c r="Y157" s="259"/>
      <c r="Z157" s="298"/>
    </row>
    <row r="158" spans="1:26" s="75" customFormat="1" ht="45.75" customHeight="1" outlineLevel="2" x14ac:dyDescent="0.3">
      <c r="A158" s="243"/>
      <c r="B158" s="250"/>
      <c r="C158" s="105" t="s">
        <v>1147</v>
      </c>
      <c r="D158" s="146" t="s">
        <v>1500</v>
      </c>
      <c r="E158" s="256"/>
      <c r="F158" s="256"/>
      <c r="G158" s="250"/>
      <c r="H158" s="250"/>
      <c r="I158" s="143">
        <v>1089</v>
      </c>
      <c r="J158" s="143">
        <v>1089</v>
      </c>
      <c r="K158" s="74" t="s">
        <v>45</v>
      </c>
      <c r="L158" s="74" t="s">
        <v>45</v>
      </c>
      <c r="M158" s="143">
        <v>1089</v>
      </c>
      <c r="N158" s="85"/>
      <c r="O158" s="74" t="s">
        <v>45</v>
      </c>
      <c r="P158" s="74" t="s">
        <v>45</v>
      </c>
      <c r="Q158" s="85" t="s">
        <v>45</v>
      </c>
      <c r="R158" s="83" t="s">
        <v>45</v>
      </c>
      <c r="S158" s="85" t="s">
        <v>45</v>
      </c>
      <c r="T158" s="85" t="s">
        <v>45</v>
      </c>
      <c r="U158" s="83" t="s">
        <v>45</v>
      </c>
      <c r="V158" s="83" t="s">
        <v>45</v>
      </c>
      <c r="W158" s="83" t="s">
        <v>45</v>
      </c>
      <c r="X158" s="83" t="s">
        <v>45</v>
      </c>
      <c r="Y158" s="259"/>
      <c r="Z158" s="298"/>
    </row>
    <row r="159" spans="1:26" s="75" customFormat="1" ht="45.75" customHeight="1" outlineLevel="2" x14ac:dyDescent="0.3">
      <c r="A159" s="244"/>
      <c r="B159" s="250"/>
      <c r="C159" s="105" t="s">
        <v>1148</v>
      </c>
      <c r="D159" s="146" t="s">
        <v>1500</v>
      </c>
      <c r="E159" s="257"/>
      <c r="F159" s="257"/>
      <c r="G159" s="250"/>
      <c r="H159" s="250"/>
      <c r="I159" s="143">
        <v>376</v>
      </c>
      <c r="J159" s="143">
        <v>376</v>
      </c>
      <c r="K159" s="74" t="s">
        <v>45</v>
      </c>
      <c r="L159" s="74" t="s">
        <v>45</v>
      </c>
      <c r="M159" s="143">
        <v>376</v>
      </c>
      <c r="N159" s="85"/>
      <c r="O159" s="74" t="s">
        <v>45</v>
      </c>
      <c r="P159" s="74" t="s">
        <v>45</v>
      </c>
      <c r="Q159" s="85" t="s">
        <v>45</v>
      </c>
      <c r="R159" s="83" t="s">
        <v>45</v>
      </c>
      <c r="S159" s="85" t="s">
        <v>45</v>
      </c>
      <c r="T159" s="85" t="s">
        <v>45</v>
      </c>
      <c r="U159" s="83" t="s">
        <v>45</v>
      </c>
      <c r="V159" s="83" t="s">
        <v>45</v>
      </c>
      <c r="W159" s="83" t="s">
        <v>45</v>
      </c>
      <c r="X159" s="83" t="s">
        <v>45</v>
      </c>
      <c r="Y159" s="259"/>
      <c r="Z159" s="298"/>
    </row>
    <row r="160" spans="1:26" s="75" customFormat="1" ht="45.75" customHeight="1" outlineLevel="2" x14ac:dyDescent="0.3">
      <c r="A160" s="242" t="s">
        <v>119</v>
      </c>
      <c r="B160" s="250"/>
      <c r="C160" s="105" t="s">
        <v>1149</v>
      </c>
      <c r="D160" s="117" t="s">
        <v>1496</v>
      </c>
      <c r="E160" s="255">
        <v>9.12819</v>
      </c>
      <c r="F160" s="255">
        <v>9.12819</v>
      </c>
      <c r="G160" s="250"/>
      <c r="H160" s="250"/>
      <c r="I160" s="143">
        <v>69707.422999999995</v>
      </c>
      <c r="J160" s="143">
        <v>69707.422999999995</v>
      </c>
      <c r="K160" s="74" t="s">
        <v>45</v>
      </c>
      <c r="L160" s="74" t="s">
        <v>45</v>
      </c>
      <c r="M160" s="143">
        <v>69707.422999999995</v>
      </c>
      <c r="N160" s="85"/>
      <c r="O160" s="74" t="s">
        <v>45</v>
      </c>
      <c r="P160" s="74" t="s">
        <v>45</v>
      </c>
      <c r="Q160" s="85">
        <v>133</v>
      </c>
      <c r="R160" s="85">
        <v>0</v>
      </c>
      <c r="S160" s="85">
        <v>48.3</v>
      </c>
      <c r="T160" s="134">
        <v>16.600000000000001</v>
      </c>
      <c r="U160" s="85">
        <v>5</v>
      </c>
      <c r="V160" s="182">
        <v>4.7</v>
      </c>
      <c r="W160" s="85">
        <v>0</v>
      </c>
      <c r="X160" s="85">
        <v>0</v>
      </c>
      <c r="Y160" s="259"/>
      <c r="Z160" s="298"/>
    </row>
    <row r="161" spans="1:26" s="75" customFormat="1" ht="45.75" customHeight="1" outlineLevel="2" x14ac:dyDescent="0.3">
      <c r="A161" s="243"/>
      <c r="B161" s="250"/>
      <c r="C161" s="105" t="s">
        <v>1150</v>
      </c>
      <c r="D161" s="143" t="s">
        <v>1499</v>
      </c>
      <c r="E161" s="256"/>
      <c r="F161" s="256"/>
      <c r="G161" s="250"/>
      <c r="H161" s="250"/>
      <c r="I161" s="143">
        <v>1766</v>
      </c>
      <c r="J161" s="143">
        <v>1766</v>
      </c>
      <c r="K161" s="74" t="s">
        <v>45</v>
      </c>
      <c r="L161" s="74" t="s">
        <v>45</v>
      </c>
      <c r="M161" s="143">
        <v>1766</v>
      </c>
      <c r="N161" s="85"/>
      <c r="O161" s="74" t="s">
        <v>45</v>
      </c>
      <c r="P161" s="74" t="s">
        <v>45</v>
      </c>
      <c r="Q161" s="85" t="s">
        <v>45</v>
      </c>
      <c r="R161" s="83" t="s">
        <v>45</v>
      </c>
      <c r="S161" s="85" t="s">
        <v>45</v>
      </c>
      <c r="T161" s="85" t="s">
        <v>45</v>
      </c>
      <c r="U161" s="83" t="s">
        <v>45</v>
      </c>
      <c r="V161" s="83" t="s">
        <v>45</v>
      </c>
      <c r="W161" s="83" t="s">
        <v>45</v>
      </c>
      <c r="X161" s="83" t="s">
        <v>45</v>
      </c>
      <c r="Y161" s="259"/>
      <c r="Z161" s="298"/>
    </row>
    <row r="162" spans="1:26" s="75" customFormat="1" ht="45.75" customHeight="1" outlineLevel="2" x14ac:dyDescent="0.3">
      <c r="A162" s="244"/>
      <c r="B162" s="250"/>
      <c r="C162" s="105" t="s">
        <v>1151</v>
      </c>
      <c r="D162" s="146" t="s">
        <v>1500</v>
      </c>
      <c r="E162" s="256"/>
      <c r="F162" s="256"/>
      <c r="G162" s="250"/>
      <c r="H162" s="250"/>
      <c r="I162" s="143">
        <v>297</v>
      </c>
      <c r="J162" s="143">
        <v>297</v>
      </c>
      <c r="K162" s="74" t="s">
        <v>45</v>
      </c>
      <c r="L162" s="74" t="s">
        <v>45</v>
      </c>
      <c r="M162" s="143">
        <v>297</v>
      </c>
      <c r="N162" s="85"/>
      <c r="O162" s="74" t="s">
        <v>45</v>
      </c>
      <c r="P162" s="74" t="s">
        <v>45</v>
      </c>
      <c r="Q162" s="85" t="s">
        <v>45</v>
      </c>
      <c r="R162" s="83" t="s">
        <v>45</v>
      </c>
      <c r="S162" s="85" t="s">
        <v>45</v>
      </c>
      <c r="T162" s="85" t="s">
        <v>45</v>
      </c>
      <c r="U162" s="83" t="s">
        <v>45</v>
      </c>
      <c r="V162" s="83" t="s">
        <v>45</v>
      </c>
      <c r="W162" s="83" t="s">
        <v>45</v>
      </c>
      <c r="X162" s="83" t="s">
        <v>45</v>
      </c>
      <c r="Y162" s="259"/>
      <c r="Z162" s="298"/>
    </row>
    <row r="163" spans="1:26" s="75" customFormat="1" ht="45.75" customHeight="1" outlineLevel="2" x14ac:dyDescent="0.3">
      <c r="A163" s="242" t="s">
        <v>120</v>
      </c>
      <c r="B163" s="250"/>
      <c r="C163" s="105" t="s">
        <v>1152</v>
      </c>
      <c r="D163" s="117" t="s">
        <v>1496</v>
      </c>
      <c r="E163" s="256">
        <v>2.7480000000000002</v>
      </c>
      <c r="F163" s="256">
        <v>2.7480000000000002</v>
      </c>
      <c r="G163" s="250"/>
      <c r="H163" s="250"/>
      <c r="I163" s="143">
        <v>44100</v>
      </c>
      <c r="J163" s="143">
        <v>44100</v>
      </c>
      <c r="K163" s="74" t="s">
        <v>45</v>
      </c>
      <c r="L163" s="74" t="s">
        <v>45</v>
      </c>
      <c r="M163" s="143">
        <v>44100</v>
      </c>
      <c r="N163" s="85"/>
      <c r="O163" s="74" t="s">
        <v>45</v>
      </c>
      <c r="P163" s="74" t="s">
        <v>45</v>
      </c>
      <c r="Q163" s="85">
        <v>23</v>
      </c>
      <c r="R163" s="85">
        <v>0</v>
      </c>
      <c r="S163" s="85">
        <v>100</v>
      </c>
      <c r="T163" s="85">
        <v>0</v>
      </c>
      <c r="U163" s="85">
        <v>5.5</v>
      </c>
      <c r="V163" s="85">
        <v>5.0999999999999996</v>
      </c>
      <c r="W163" s="83">
        <v>0</v>
      </c>
      <c r="X163" s="83">
        <v>2</v>
      </c>
      <c r="Y163" s="259"/>
      <c r="Z163" s="298"/>
    </row>
    <row r="164" spans="1:26" s="75" customFormat="1" ht="45.75" customHeight="1" outlineLevel="2" x14ac:dyDescent="0.3">
      <c r="A164" s="243"/>
      <c r="B164" s="250"/>
      <c r="C164" s="105" t="s">
        <v>1153</v>
      </c>
      <c r="D164" s="143" t="s">
        <v>1499</v>
      </c>
      <c r="E164" s="256"/>
      <c r="F164" s="256"/>
      <c r="G164" s="250"/>
      <c r="H164" s="250"/>
      <c r="I164" s="143">
        <v>1027</v>
      </c>
      <c r="J164" s="143">
        <v>1027</v>
      </c>
      <c r="K164" s="74" t="s">
        <v>45</v>
      </c>
      <c r="L164" s="74" t="s">
        <v>45</v>
      </c>
      <c r="M164" s="143">
        <v>1027</v>
      </c>
      <c r="N164" s="85"/>
      <c r="O164" s="74" t="s">
        <v>45</v>
      </c>
      <c r="P164" s="74" t="s">
        <v>45</v>
      </c>
      <c r="Q164" s="134" t="s">
        <v>45</v>
      </c>
      <c r="R164" s="83" t="s">
        <v>45</v>
      </c>
      <c r="S164" s="85" t="s">
        <v>45</v>
      </c>
      <c r="T164" s="85" t="s">
        <v>45</v>
      </c>
      <c r="U164" s="83" t="s">
        <v>45</v>
      </c>
      <c r="V164" s="83" t="s">
        <v>45</v>
      </c>
      <c r="W164" s="83" t="s">
        <v>45</v>
      </c>
      <c r="X164" s="83" t="s">
        <v>45</v>
      </c>
      <c r="Y164" s="259"/>
      <c r="Z164" s="298"/>
    </row>
    <row r="165" spans="1:26" s="75" customFormat="1" ht="45.75" customHeight="1" outlineLevel="2" x14ac:dyDescent="0.3">
      <c r="A165" s="244"/>
      <c r="B165" s="250"/>
      <c r="C165" s="105" t="s">
        <v>1154</v>
      </c>
      <c r="D165" s="146" t="s">
        <v>1500</v>
      </c>
      <c r="E165" s="257"/>
      <c r="F165" s="257"/>
      <c r="G165" s="250"/>
      <c r="H165" s="250"/>
      <c r="I165" s="143">
        <v>180</v>
      </c>
      <c r="J165" s="143">
        <v>180</v>
      </c>
      <c r="K165" s="74" t="s">
        <v>45</v>
      </c>
      <c r="L165" s="74" t="s">
        <v>45</v>
      </c>
      <c r="M165" s="143">
        <v>180</v>
      </c>
      <c r="N165" s="85"/>
      <c r="O165" s="74" t="s">
        <v>45</v>
      </c>
      <c r="P165" s="74" t="s">
        <v>45</v>
      </c>
      <c r="Q165" s="85" t="s">
        <v>45</v>
      </c>
      <c r="R165" s="83" t="s">
        <v>45</v>
      </c>
      <c r="S165" s="85" t="s">
        <v>45</v>
      </c>
      <c r="T165" s="85" t="s">
        <v>45</v>
      </c>
      <c r="U165" s="83" t="s">
        <v>45</v>
      </c>
      <c r="V165" s="83" t="s">
        <v>45</v>
      </c>
      <c r="W165" s="83" t="s">
        <v>45</v>
      </c>
      <c r="X165" s="83" t="s">
        <v>45</v>
      </c>
      <c r="Y165" s="259"/>
      <c r="Z165" s="298"/>
    </row>
    <row r="166" spans="1:26" s="75" customFormat="1" ht="45.75" customHeight="1" outlineLevel="2" x14ac:dyDescent="0.3">
      <c r="A166" s="242" t="s">
        <v>121</v>
      </c>
      <c r="B166" s="250"/>
      <c r="C166" s="109" t="s">
        <v>1155</v>
      </c>
      <c r="D166" s="117" t="s">
        <v>1496</v>
      </c>
      <c r="E166" s="252">
        <v>3.57</v>
      </c>
      <c r="F166" s="252">
        <v>3.57</v>
      </c>
      <c r="G166" s="250"/>
      <c r="H166" s="250"/>
      <c r="I166" s="143">
        <v>122600</v>
      </c>
      <c r="J166" s="143">
        <v>122600</v>
      </c>
      <c r="K166" s="74" t="s">
        <v>45</v>
      </c>
      <c r="L166" s="74" t="s">
        <v>45</v>
      </c>
      <c r="M166" s="143">
        <v>122600</v>
      </c>
      <c r="N166" s="85"/>
      <c r="O166" s="74" t="s">
        <v>45</v>
      </c>
      <c r="P166" s="74" t="s">
        <v>45</v>
      </c>
      <c r="Q166" s="85">
        <v>50</v>
      </c>
      <c r="R166" s="85">
        <v>0</v>
      </c>
      <c r="S166" s="85">
        <v>100</v>
      </c>
      <c r="T166" s="85">
        <v>81.25</v>
      </c>
      <c r="U166" s="85">
        <v>5.5</v>
      </c>
      <c r="V166" s="85">
        <v>5.0999999999999996</v>
      </c>
      <c r="W166" s="83">
        <v>0</v>
      </c>
      <c r="X166" s="83">
        <v>0</v>
      </c>
      <c r="Y166" s="259"/>
      <c r="Z166" s="298"/>
    </row>
    <row r="167" spans="1:26" s="75" customFormat="1" ht="45.75" customHeight="1" outlineLevel="2" x14ac:dyDescent="0.3">
      <c r="A167" s="243"/>
      <c r="B167" s="250"/>
      <c r="C167" s="109" t="s">
        <v>1156</v>
      </c>
      <c r="D167" s="143" t="s">
        <v>1499</v>
      </c>
      <c r="E167" s="253"/>
      <c r="F167" s="253"/>
      <c r="G167" s="250"/>
      <c r="H167" s="250"/>
      <c r="I167" s="143">
        <v>1876</v>
      </c>
      <c r="J167" s="143">
        <v>1876</v>
      </c>
      <c r="K167" s="74" t="s">
        <v>45</v>
      </c>
      <c r="L167" s="74" t="s">
        <v>45</v>
      </c>
      <c r="M167" s="143">
        <v>1876</v>
      </c>
      <c r="N167" s="85"/>
      <c r="O167" s="74" t="s">
        <v>45</v>
      </c>
      <c r="P167" s="74" t="s">
        <v>45</v>
      </c>
      <c r="Q167" s="85" t="s">
        <v>45</v>
      </c>
      <c r="R167" s="83" t="s">
        <v>45</v>
      </c>
      <c r="S167" s="85" t="s">
        <v>45</v>
      </c>
      <c r="T167" s="85" t="s">
        <v>45</v>
      </c>
      <c r="U167" s="83" t="s">
        <v>45</v>
      </c>
      <c r="V167" s="83" t="s">
        <v>45</v>
      </c>
      <c r="W167" s="83" t="s">
        <v>45</v>
      </c>
      <c r="X167" s="83" t="s">
        <v>45</v>
      </c>
      <c r="Y167" s="259"/>
      <c r="Z167" s="298"/>
    </row>
    <row r="168" spans="1:26" s="75" customFormat="1" ht="45.75" customHeight="1" outlineLevel="2" x14ac:dyDescent="0.3">
      <c r="A168" s="244"/>
      <c r="B168" s="250"/>
      <c r="C168" s="109" t="s">
        <v>1157</v>
      </c>
      <c r="D168" s="146" t="s">
        <v>1500</v>
      </c>
      <c r="E168" s="254"/>
      <c r="F168" s="254"/>
      <c r="G168" s="250"/>
      <c r="H168" s="250"/>
      <c r="I168" s="143">
        <v>523.29999999999995</v>
      </c>
      <c r="J168" s="143">
        <v>523.29999999999995</v>
      </c>
      <c r="K168" s="74" t="s">
        <v>45</v>
      </c>
      <c r="L168" s="74" t="s">
        <v>45</v>
      </c>
      <c r="M168" s="143">
        <v>523.29999999999995</v>
      </c>
      <c r="N168" s="85"/>
      <c r="O168" s="74" t="s">
        <v>45</v>
      </c>
      <c r="P168" s="74" t="s">
        <v>45</v>
      </c>
      <c r="Q168" s="134" t="s">
        <v>45</v>
      </c>
      <c r="R168" s="83" t="s">
        <v>45</v>
      </c>
      <c r="S168" s="85" t="s">
        <v>45</v>
      </c>
      <c r="T168" s="85" t="s">
        <v>45</v>
      </c>
      <c r="U168" s="83" t="s">
        <v>45</v>
      </c>
      <c r="V168" s="83" t="s">
        <v>45</v>
      </c>
      <c r="W168" s="83" t="s">
        <v>45</v>
      </c>
      <c r="X168" s="83" t="s">
        <v>45</v>
      </c>
      <c r="Y168" s="259"/>
      <c r="Z168" s="298"/>
    </row>
    <row r="169" spans="1:26" s="75" customFormat="1" ht="45.75" customHeight="1" outlineLevel="2" x14ac:dyDescent="0.3">
      <c r="A169" s="242" t="s">
        <v>122</v>
      </c>
      <c r="B169" s="250"/>
      <c r="C169" s="109" t="s">
        <v>1158</v>
      </c>
      <c r="D169" s="117" t="s">
        <v>1496</v>
      </c>
      <c r="E169" s="252">
        <v>12.782999999999999</v>
      </c>
      <c r="F169" s="252">
        <v>12.782999999999999</v>
      </c>
      <c r="G169" s="250"/>
      <c r="H169" s="250"/>
      <c r="I169" s="143">
        <v>174670</v>
      </c>
      <c r="J169" s="143">
        <v>174670</v>
      </c>
      <c r="K169" s="74" t="s">
        <v>45</v>
      </c>
      <c r="L169" s="74" t="s">
        <v>45</v>
      </c>
      <c r="M169" s="143">
        <v>174670</v>
      </c>
      <c r="N169" s="85"/>
      <c r="O169" s="74" t="s">
        <v>45</v>
      </c>
      <c r="P169" s="74" t="s">
        <v>45</v>
      </c>
      <c r="Q169" s="85">
        <v>0</v>
      </c>
      <c r="R169" s="85">
        <v>0</v>
      </c>
      <c r="S169" s="85">
        <v>100</v>
      </c>
      <c r="T169" s="85">
        <v>54.4</v>
      </c>
      <c r="U169" s="85">
        <v>6.4</v>
      </c>
      <c r="V169" s="85">
        <v>6.1</v>
      </c>
      <c r="W169" s="83">
        <v>0</v>
      </c>
      <c r="X169" s="83">
        <v>8</v>
      </c>
      <c r="Y169" s="259"/>
      <c r="Z169" s="298"/>
    </row>
    <row r="170" spans="1:26" s="75" customFormat="1" ht="45.75" customHeight="1" outlineLevel="2" x14ac:dyDescent="0.3">
      <c r="A170" s="243"/>
      <c r="B170" s="250"/>
      <c r="C170" s="109" t="s">
        <v>1159</v>
      </c>
      <c r="D170" s="143" t="s">
        <v>1499</v>
      </c>
      <c r="E170" s="253"/>
      <c r="F170" s="253"/>
      <c r="G170" s="250"/>
      <c r="H170" s="250"/>
      <c r="I170" s="143">
        <v>5399</v>
      </c>
      <c r="J170" s="143">
        <v>5399</v>
      </c>
      <c r="K170" s="74" t="s">
        <v>45</v>
      </c>
      <c r="L170" s="74" t="s">
        <v>45</v>
      </c>
      <c r="M170" s="143">
        <v>5399</v>
      </c>
      <c r="N170" s="85"/>
      <c r="O170" s="74" t="s">
        <v>45</v>
      </c>
      <c r="P170" s="74" t="s">
        <v>45</v>
      </c>
      <c r="Q170" s="85" t="s">
        <v>45</v>
      </c>
      <c r="R170" s="83" t="s">
        <v>45</v>
      </c>
      <c r="S170" s="85" t="s">
        <v>45</v>
      </c>
      <c r="T170" s="85" t="s">
        <v>45</v>
      </c>
      <c r="U170" s="83" t="s">
        <v>45</v>
      </c>
      <c r="V170" s="83" t="s">
        <v>45</v>
      </c>
      <c r="W170" s="83" t="s">
        <v>45</v>
      </c>
      <c r="X170" s="83" t="s">
        <v>45</v>
      </c>
      <c r="Y170" s="259"/>
      <c r="Z170" s="298"/>
    </row>
    <row r="171" spans="1:26" s="75" customFormat="1" ht="45.75" customHeight="1" outlineLevel="2" x14ac:dyDescent="0.3">
      <c r="A171" s="244"/>
      <c r="B171" s="250"/>
      <c r="C171" s="109" t="s">
        <v>1160</v>
      </c>
      <c r="D171" s="146" t="s">
        <v>1500</v>
      </c>
      <c r="E171" s="254"/>
      <c r="F171" s="254"/>
      <c r="G171" s="250"/>
      <c r="H171" s="250"/>
      <c r="I171" s="143">
        <v>856</v>
      </c>
      <c r="J171" s="143">
        <v>856</v>
      </c>
      <c r="K171" s="74" t="s">
        <v>45</v>
      </c>
      <c r="L171" s="74" t="s">
        <v>45</v>
      </c>
      <c r="M171" s="143">
        <v>856</v>
      </c>
      <c r="N171" s="85"/>
      <c r="O171" s="74" t="s">
        <v>45</v>
      </c>
      <c r="P171" s="74" t="s">
        <v>45</v>
      </c>
      <c r="Q171" s="85" t="s">
        <v>45</v>
      </c>
      <c r="R171" s="83" t="s">
        <v>45</v>
      </c>
      <c r="S171" s="85" t="s">
        <v>45</v>
      </c>
      <c r="T171" s="85" t="s">
        <v>45</v>
      </c>
      <c r="U171" s="83" t="s">
        <v>45</v>
      </c>
      <c r="V171" s="83" t="s">
        <v>45</v>
      </c>
      <c r="W171" s="83" t="s">
        <v>45</v>
      </c>
      <c r="X171" s="83" t="s">
        <v>45</v>
      </c>
      <c r="Y171" s="259"/>
      <c r="Z171" s="298"/>
    </row>
    <row r="172" spans="1:26" ht="42.75" customHeight="1" outlineLevel="1" x14ac:dyDescent="0.3">
      <c r="A172" s="71" t="s">
        <v>123</v>
      </c>
      <c r="B172" s="250"/>
      <c r="C172" s="106" t="s">
        <v>1161</v>
      </c>
      <c r="D172" s="84" t="s">
        <v>1502</v>
      </c>
      <c r="E172" s="124">
        <f>SUM(E173:E250)</f>
        <v>21.638699999999996</v>
      </c>
      <c r="F172" s="124">
        <f>SUM(F173:F250)</f>
        <v>21.638699999999996</v>
      </c>
      <c r="G172" s="250"/>
      <c r="H172" s="250"/>
      <c r="I172" s="76">
        <f>SUM(I173:I250)</f>
        <v>458118.97100000002</v>
      </c>
      <c r="J172" s="76">
        <f>SUM(J173:J250)</f>
        <v>458118.97100000002</v>
      </c>
      <c r="K172" s="74"/>
      <c r="L172" s="74"/>
      <c r="M172" s="97">
        <f>SUM(M173:M176)</f>
        <v>5150</v>
      </c>
      <c r="N172" s="97">
        <f>SUM(N173:N250)</f>
        <v>452968.97100000002</v>
      </c>
      <c r="O172" s="74"/>
      <c r="P172" s="74"/>
      <c r="Q172" s="74"/>
      <c r="R172" s="74"/>
      <c r="S172" s="74"/>
      <c r="T172" s="74"/>
      <c r="U172" s="74"/>
      <c r="V172" s="74"/>
      <c r="W172" s="83"/>
      <c r="X172" s="83"/>
      <c r="Y172" s="259"/>
      <c r="Z172" s="298"/>
    </row>
    <row r="173" spans="1:26" ht="54.75" customHeight="1" outlineLevel="2" x14ac:dyDescent="0.3">
      <c r="A173" s="242" t="s">
        <v>124</v>
      </c>
      <c r="B173" s="250"/>
      <c r="C173" s="105" t="s">
        <v>1162</v>
      </c>
      <c r="D173" s="117" t="s">
        <v>1496</v>
      </c>
      <c r="E173" s="245">
        <v>0.2228</v>
      </c>
      <c r="F173" s="245">
        <v>0.2228</v>
      </c>
      <c r="G173" s="250"/>
      <c r="H173" s="250"/>
      <c r="I173" s="146">
        <v>4230</v>
      </c>
      <c r="J173" s="146">
        <v>4230</v>
      </c>
      <c r="K173" s="74" t="s">
        <v>45</v>
      </c>
      <c r="L173" s="74" t="s">
        <v>45</v>
      </c>
      <c r="M173" s="146">
        <v>4230</v>
      </c>
      <c r="N173" s="92"/>
      <c r="O173" s="74" t="s">
        <v>45</v>
      </c>
      <c r="P173" s="74" t="s">
        <v>45</v>
      </c>
      <c r="Q173" s="85">
        <v>0</v>
      </c>
      <c r="R173" s="85">
        <v>0</v>
      </c>
      <c r="S173" s="85">
        <v>100</v>
      </c>
      <c r="T173" s="134">
        <v>0</v>
      </c>
      <c r="U173" s="134">
        <v>5.5</v>
      </c>
      <c r="V173" s="134">
        <v>5.0999999999999996</v>
      </c>
      <c r="W173" s="83">
        <v>0</v>
      </c>
      <c r="X173" s="83">
        <v>0</v>
      </c>
      <c r="Y173" s="259"/>
      <c r="Z173" s="298"/>
    </row>
    <row r="174" spans="1:26" ht="57" customHeight="1" outlineLevel="2" x14ac:dyDescent="0.3">
      <c r="A174" s="243"/>
      <c r="B174" s="250"/>
      <c r="C174" s="105" t="s">
        <v>1163</v>
      </c>
      <c r="D174" s="143" t="s">
        <v>1499</v>
      </c>
      <c r="E174" s="245"/>
      <c r="F174" s="245"/>
      <c r="G174" s="250"/>
      <c r="H174" s="250"/>
      <c r="I174" s="143">
        <v>96</v>
      </c>
      <c r="J174" s="143">
        <v>96</v>
      </c>
      <c r="K174" s="74" t="s">
        <v>45</v>
      </c>
      <c r="L174" s="74" t="s">
        <v>45</v>
      </c>
      <c r="M174" s="143">
        <v>96</v>
      </c>
      <c r="N174" s="92"/>
      <c r="O174" s="74" t="s">
        <v>45</v>
      </c>
      <c r="P174" s="74" t="s">
        <v>45</v>
      </c>
      <c r="Q174" s="85" t="s">
        <v>45</v>
      </c>
      <c r="R174" s="83" t="s">
        <v>45</v>
      </c>
      <c r="S174" s="85" t="s">
        <v>45</v>
      </c>
      <c r="T174" s="85" t="s">
        <v>45</v>
      </c>
      <c r="U174" s="83" t="s">
        <v>45</v>
      </c>
      <c r="V174" s="83" t="s">
        <v>45</v>
      </c>
      <c r="W174" s="83" t="s">
        <v>45</v>
      </c>
      <c r="X174" s="83" t="s">
        <v>45</v>
      </c>
      <c r="Y174" s="259"/>
      <c r="Z174" s="298"/>
    </row>
    <row r="175" spans="1:26" ht="63" customHeight="1" outlineLevel="2" x14ac:dyDescent="0.3">
      <c r="A175" s="244"/>
      <c r="B175" s="250"/>
      <c r="C175" s="105" t="s">
        <v>1164</v>
      </c>
      <c r="D175" s="146" t="s">
        <v>1500</v>
      </c>
      <c r="E175" s="245"/>
      <c r="F175" s="245"/>
      <c r="G175" s="250"/>
      <c r="H175" s="250"/>
      <c r="I175" s="143">
        <v>18</v>
      </c>
      <c r="J175" s="143">
        <v>18</v>
      </c>
      <c r="K175" s="74" t="s">
        <v>45</v>
      </c>
      <c r="L175" s="74" t="s">
        <v>45</v>
      </c>
      <c r="M175" s="143">
        <v>18</v>
      </c>
      <c r="N175" s="92"/>
      <c r="O175" s="74" t="s">
        <v>45</v>
      </c>
      <c r="P175" s="74" t="s">
        <v>45</v>
      </c>
      <c r="Q175" s="85" t="s">
        <v>45</v>
      </c>
      <c r="R175" s="83" t="s">
        <v>45</v>
      </c>
      <c r="S175" s="85" t="s">
        <v>45</v>
      </c>
      <c r="T175" s="85" t="s">
        <v>45</v>
      </c>
      <c r="U175" s="83" t="s">
        <v>45</v>
      </c>
      <c r="V175" s="83" t="s">
        <v>45</v>
      </c>
      <c r="W175" s="83" t="s">
        <v>45</v>
      </c>
      <c r="X175" s="83" t="s">
        <v>45</v>
      </c>
      <c r="Y175" s="259"/>
      <c r="Z175" s="298"/>
    </row>
    <row r="176" spans="1:26" ht="42" customHeight="1" outlineLevel="2" x14ac:dyDescent="0.3">
      <c r="A176" s="242" t="s">
        <v>125</v>
      </c>
      <c r="B176" s="250"/>
      <c r="C176" s="105" t="s">
        <v>1165</v>
      </c>
      <c r="D176" s="117" t="s">
        <v>1496</v>
      </c>
      <c r="E176" s="245">
        <v>0.25609999999999999</v>
      </c>
      <c r="F176" s="245">
        <v>0.25609999999999999</v>
      </c>
      <c r="G176" s="250"/>
      <c r="H176" s="250"/>
      <c r="I176" s="143">
        <v>5570</v>
      </c>
      <c r="J176" s="143">
        <v>5570</v>
      </c>
      <c r="K176" s="74" t="s">
        <v>45</v>
      </c>
      <c r="L176" s="74" t="s">
        <v>45</v>
      </c>
      <c r="M176" s="96">
        <f>J176-N176</f>
        <v>806</v>
      </c>
      <c r="N176" s="159">
        <f>J176-806</f>
        <v>4764</v>
      </c>
      <c r="O176" s="74" t="s">
        <v>45</v>
      </c>
      <c r="P176" s="74" t="s">
        <v>45</v>
      </c>
      <c r="Q176" s="83">
        <v>0</v>
      </c>
      <c r="R176" s="85">
        <v>0</v>
      </c>
      <c r="S176" s="85">
        <v>100</v>
      </c>
      <c r="T176" s="134">
        <v>0</v>
      </c>
      <c r="U176" s="134">
        <v>5.5</v>
      </c>
      <c r="V176" s="134">
        <v>4.9000000000000004</v>
      </c>
      <c r="W176" s="83">
        <v>0</v>
      </c>
      <c r="X176" s="83">
        <v>0</v>
      </c>
      <c r="Y176" s="259"/>
      <c r="Z176" s="298"/>
    </row>
    <row r="177" spans="1:26" ht="60" customHeight="1" outlineLevel="2" x14ac:dyDescent="0.3">
      <c r="A177" s="243"/>
      <c r="B177" s="250"/>
      <c r="C177" s="105" t="s">
        <v>1166</v>
      </c>
      <c r="D177" s="143" t="s">
        <v>1499</v>
      </c>
      <c r="E177" s="245"/>
      <c r="F177" s="245"/>
      <c r="G177" s="250"/>
      <c r="H177" s="250"/>
      <c r="I177" s="143">
        <v>127</v>
      </c>
      <c r="J177" s="143">
        <v>127</v>
      </c>
      <c r="K177" s="74" t="s">
        <v>45</v>
      </c>
      <c r="L177" s="74" t="s">
        <v>45</v>
      </c>
      <c r="M177" s="91"/>
      <c r="N177" s="143">
        <v>127</v>
      </c>
      <c r="O177" s="74" t="s">
        <v>45</v>
      </c>
      <c r="P177" s="74" t="s">
        <v>45</v>
      </c>
      <c r="Q177" s="85" t="s">
        <v>45</v>
      </c>
      <c r="R177" s="83" t="s">
        <v>45</v>
      </c>
      <c r="S177" s="85" t="s">
        <v>45</v>
      </c>
      <c r="T177" s="85" t="s">
        <v>45</v>
      </c>
      <c r="U177" s="83" t="s">
        <v>45</v>
      </c>
      <c r="V177" s="83" t="s">
        <v>45</v>
      </c>
      <c r="W177" s="83" t="s">
        <v>45</v>
      </c>
      <c r="X177" s="83" t="s">
        <v>45</v>
      </c>
      <c r="Y177" s="259"/>
      <c r="Z177" s="298"/>
    </row>
    <row r="178" spans="1:26" ht="46.5" customHeight="1" outlineLevel="2" x14ac:dyDescent="0.3">
      <c r="A178" s="244"/>
      <c r="B178" s="250"/>
      <c r="C178" s="105" t="s">
        <v>1167</v>
      </c>
      <c r="D178" s="146" t="s">
        <v>1500</v>
      </c>
      <c r="E178" s="245"/>
      <c r="F178" s="245"/>
      <c r="G178" s="250"/>
      <c r="H178" s="250"/>
      <c r="I178" s="143">
        <v>23</v>
      </c>
      <c r="J178" s="143">
        <v>23</v>
      </c>
      <c r="K178" s="74" t="s">
        <v>45</v>
      </c>
      <c r="L178" s="74" t="s">
        <v>45</v>
      </c>
      <c r="M178" s="91"/>
      <c r="N178" s="143">
        <v>23</v>
      </c>
      <c r="O178" s="74" t="s">
        <v>45</v>
      </c>
      <c r="P178" s="74" t="s">
        <v>45</v>
      </c>
      <c r="Q178" s="85" t="s">
        <v>45</v>
      </c>
      <c r="R178" s="83" t="s">
        <v>45</v>
      </c>
      <c r="S178" s="85" t="s">
        <v>45</v>
      </c>
      <c r="T178" s="85" t="s">
        <v>45</v>
      </c>
      <c r="U178" s="83" t="s">
        <v>45</v>
      </c>
      <c r="V178" s="83" t="s">
        <v>45</v>
      </c>
      <c r="W178" s="83" t="s">
        <v>45</v>
      </c>
      <c r="X178" s="83" t="s">
        <v>45</v>
      </c>
      <c r="Y178" s="259"/>
      <c r="Z178" s="298"/>
    </row>
    <row r="179" spans="1:26" ht="49.5" customHeight="1" outlineLevel="2" x14ac:dyDescent="0.3">
      <c r="A179" s="242" t="s">
        <v>126</v>
      </c>
      <c r="B179" s="250"/>
      <c r="C179" s="105" t="s">
        <v>1168</v>
      </c>
      <c r="D179" s="117" t="s">
        <v>1496</v>
      </c>
      <c r="E179" s="246">
        <v>0.73099999999999998</v>
      </c>
      <c r="F179" s="246">
        <v>0.73099999999999998</v>
      </c>
      <c r="G179" s="250"/>
      <c r="H179" s="250"/>
      <c r="I179" s="143">
        <v>18320</v>
      </c>
      <c r="J179" s="143">
        <v>18320</v>
      </c>
      <c r="K179" s="74" t="s">
        <v>45</v>
      </c>
      <c r="L179" s="74" t="s">
        <v>45</v>
      </c>
      <c r="M179" s="91"/>
      <c r="N179" s="143">
        <v>18320</v>
      </c>
      <c r="O179" s="74" t="s">
        <v>45</v>
      </c>
      <c r="P179" s="74" t="s">
        <v>45</v>
      </c>
      <c r="Q179" s="85">
        <v>464</v>
      </c>
      <c r="R179" s="85">
        <v>0</v>
      </c>
      <c r="S179" s="85">
        <v>100</v>
      </c>
      <c r="T179" s="134">
        <v>46.06</v>
      </c>
      <c r="U179" s="134">
        <v>5.5</v>
      </c>
      <c r="V179" s="134">
        <v>4.7</v>
      </c>
      <c r="W179" s="83">
        <v>1</v>
      </c>
      <c r="X179" s="83">
        <v>0</v>
      </c>
      <c r="Y179" s="259"/>
      <c r="Z179" s="298"/>
    </row>
    <row r="180" spans="1:26" ht="56.25" customHeight="1" outlineLevel="2" x14ac:dyDescent="0.3">
      <c r="A180" s="243"/>
      <c r="B180" s="250"/>
      <c r="C180" s="105" t="s">
        <v>1169</v>
      </c>
      <c r="D180" s="143" t="s">
        <v>1499</v>
      </c>
      <c r="E180" s="246"/>
      <c r="F180" s="246"/>
      <c r="G180" s="250"/>
      <c r="H180" s="250"/>
      <c r="I180" s="143">
        <v>346</v>
      </c>
      <c r="J180" s="143">
        <v>346</v>
      </c>
      <c r="K180" s="74" t="s">
        <v>45</v>
      </c>
      <c r="L180" s="74" t="s">
        <v>45</v>
      </c>
      <c r="M180" s="91"/>
      <c r="N180" s="143">
        <v>346</v>
      </c>
      <c r="O180" s="74" t="s">
        <v>45</v>
      </c>
      <c r="P180" s="74" t="s">
        <v>45</v>
      </c>
      <c r="Q180" s="85" t="s">
        <v>45</v>
      </c>
      <c r="R180" s="83" t="s">
        <v>45</v>
      </c>
      <c r="S180" s="85" t="s">
        <v>45</v>
      </c>
      <c r="T180" s="85" t="s">
        <v>45</v>
      </c>
      <c r="U180" s="83" t="s">
        <v>45</v>
      </c>
      <c r="V180" s="83" t="s">
        <v>45</v>
      </c>
      <c r="W180" s="83" t="s">
        <v>45</v>
      </c>
      <c r="X180" s="83" t="s">
        <v>45</v>
      </c>
      <c r="Y180" s="259"/>
      <c r="Z180" s="298"/>
    </row>
    <row r="181" spans="1:26" ht="58.5" customHeight="1" outlineLevel="2" x14ac:dyDescent="0.3">
      <c r="A181" s="244"/>
      <c r="B181" s="250"/>
      <c r="C181" s="105" t="s">
        <v>1170</v>
      </c>
      <c r="D181" s="146" t="s">
        <v>1500</v>
      </c>
      <c r="E181" s="246"/>
      <c r="F181" s="246"/>
      <c r="G181" s="250"/>
      <c r="H181" s="250"/>
      <c r="I181" s="143">
        <v>78</v>
      </c>
      <c r="J181" s="143">
        <v>78</v>
      </c>
      <c r="K181" s="74" t="s">
        <v>45</v>
      </c>
      <c r="L181" s="74" t="s">
        <v>45</v>
      </c>
      <c r="M181" s="91"/>
      <c r="N181" s="143">
        <v>78</v>
      </c>
      <c r="O181" s="74" t="s">
        <v>45</v>
      </c>
      <c r="P181" s="74" t="s">
        <v>45</v>
      </c>
      <c r="Q181" s="85" t="s">
        <v>45</v>
      </c>
      <c r="R181" s="83" t="s">
        <v>45</v>
      </c>
      <c r="S181" s="85" t="s">
        <v>45</v>
      </c>
      <c r="T181" s="85" t="s">
        <v>45</v>
      </c>
      <c r="U181" s="83" t="s">
        <v>45</v>
      </c>
      <c r="V181" s="83" t="s">
        <v>45</v>
      </c>
      <c r="W181" s="83" t="s">
        <v>45</v>
      </c>
      <c r="X181" s="83" t="s">
        <v>45</v>
      </c>
      <c r="Y181" s="259"/>
      <c r="Z181" s="298"/>
    </row>
    <row r="182" spans="1:26" ht="49.5" customHeight="1" outlineLevel="2" x14ac:dyDescent="0.3">
      <c r="A182" s="242" t="s">
        <v>127</v>
      </c>
      <c r="B182" s="250"/>
      <c r="C182" s="105" t="s">
        <v>1171</v>
      </c>
      <c r="D182" s="117" t="s">
        <v>1496</v>
      </c>
      <c r="E182" s="245">
        <v>0.47</v>
      </c>
      <c r="F182" s="245">
        <v>0.47</v>
      </c>
      <c r="G182" s="250"/>
      <c r="H182" s="250"/>
      <c r="I182" s="143">
        <v>11930</v>
      </c>
      <c r="J182" s="143">
        <v>11930</v>
      </c>
      <c r="K182" s="74" t="s">
        <v>45</v>
      </c>
      <c r="L182" s="74" t="s">
        <v>45</v>
      </c>
      <c r="M182" s="91"/>
      <c r="N182" s="143">
        <v>11930</v>
      </c>
      <c r="O182" s="74" t="s">
        <v>45</v>
      </c>
      <c r="P182" s="74" t="s">
        <v>45</v>
      </c>
      <c r="Q182" s="85">
        <v>728</v>
      </c>
      <c r="R182" s="85">
        <v>0</v>
      </c>
      <c r="S182" s="85">
        <v>66.099999999999994</v>
      </c>
      <c r="T182" s="134">
        <v>50.9</v>
      </c>
      <c r="U182" s="134">
        <v>5.6</v>
      </c>
      <c r="V182" s="134">
        <v>5.0999999999999996</v>
      </c>
      <c r="W182" s="83">
        <v>0</v>
      </c>
      <c r="X182" s="83">
        <v>0</v>
      </c>
      <c r="Y182" s="259"/>
      <c r="Z182" s="298"/>
    </row>
    <row r="183" spans="1:26" ht="56.25" customHeight="1" outlineLevel="2" x14ac:dyDescent="0.3">
      <c r="A183" s="243"/>
      <c r="B183" s="250"/>
      <c r="C183" s="105" t="s">
        <v>1172</v>
      </c>
      <c r="D183" s="143" t="s">
        <v>1499</v>
      </c>
      <c r="E183" s="245"/>
      <c r="F183" s="245"/>
      <c r="G183" s="250"/>
      <c r="H183" s="250"/>
      <c r="I183" s="143">
        <v>225</v>
      </c>
      <c r="J183" s="143">
        <v>225</v>
      </c>
      <c r="K183" s="74" t="s">
        <v>45</v>
      </c>
      <c r="L183" s="74" t="s">
        <v>45</v>
      </c>
      <c r="M183" s="91"/>
      <c r="N183" s="143">
        <v>225</v>
      </c>
      <c r="O183" s="74" t="s">
        <v>45</v>
      </c>
      <c r="P183" s="74" t="s">
        <v>45</v>
      </c>
      <c r="Q183" s="85" t="s">
        <v>45</v>
      </c>
      <c r="R183" s="83" t="s">
        <v>45</v>
      </c>
      <c r="S183" s="85" t="s">
        <v>45</v>
      </c>
      <c r="T183" s="85" t="s">
        <v>45</v>
      </c>
      <c r="U183" s="83" t="s">
        <v>45</v>
      </c>
      <c r="V183" s="83" t="s">
        <v>45</v>
      </c>
      <c r="W183" s="83" t="s">
        <v>45</v>
      </c>
      <c r="X183" s="83" t="s">
        <v>45</v>
      </c>
      <c r="Y183" s="259"/>
      <c r="Z183" s="298"/>
    </row>
    <row r="184" spans="1:26" ht="56.25" customHeight="1" outlineLevel="2" x14ac:dyDescent="0.3">
      <c r="A184" s="244"/>
      <c r="B184" s="250"/>
      <c r="C184" s="105" t="s">
        <v>1173</v>
      </c>
      <c r="D184" s="146" t="s">
        <v>1500</v>
      </c>
      <c r="E184" s="245"/>
      <c r="F184" s="245"/>
      <c r="G184" s="250"/>
      <c r="H184" s="250"/>
      <c r="I184" s="143">
        <v>50</v>
      </c>
      <c r="J184" s="143">
        <v>50</v>
      </c>
      <c r="K184" s="74" t="s">
        <v>45</v>
      </c>
      <c r="L184" s="74" t="s">
        <v>45</v>
      </c>
      <c r="M184" s="91"/>
      <c r="N184" s="143">
        <v>50</v>
      </c>
      <c r="O184" s="74" t="s">
        <v>45</v>
      </c>
      <c r="P184" s="74" t="s">
        <v>45</v>
      </c>
      <c r="Q184" s="85" t="s">
        <v>45</v>
      </c>
      <c r="R184" s="83" t="s">
        <v>45</v>
      </c>
      <c r="S184" s="85" t="s">
        <v>45</v>
      </c>
      <c r="T184" s="85" t="s">
        <v>45</v>
      </c>
      <c r="U184" s="83" t="s">
        <v>45</v>
      </c>
      <c r="V184" s="83" t="s">
        <v>45</v>
      </c>
      <c r="W184" s="83" t="s">
        <v>45</v>
      </c>
      <c r="X184" s="83" t="s">
        <v>45</v>
      </c>
      <c r="Y184" s="259"/>
      <c r="Z184" s="298"/>
    </row>
    <row r="185" spans="1:26" ht="30.75" customHeight="1" outlineLevel="2" x14ac:dyDescent="0.3">
      <c r="A185" s="242" t="s">
        <v>128</v>
      </c>
      <c r="B185" s="250"/>
      <c r="C185" s="105" t="s">
        <v>1174</v>
      </c>
      <c r="D185" s="117" t="s">
        <v>1496</v>
      </c>
      <c r="E185" s="245">
        <v>0.27</v>
      </c>
      <c r="F185" s="245">
        <v>0.27</v>
      </c>
      <c r="G185" s="250"/>
      <c r="H185" s="250"/>
      <c r="I185" s="143">
        <v>7110</v>
      </c>
      <c r="J185" s="143">
        <v>7110</v>
      </c>
      <c r="K185" s="74" t="s">
        <v>45</v>
      </c>
      <c r="L185" s="74" t="s">
        <v>45</v>
      </c>
      <c r="M185" s="91"/>
      <c r="N185" s="143">
        <v>7110</v>
      </c>
      <c r="O185" s="74" t="s">
        <v>45</v>
      </c>
      <c r="P185" s="74" t="s">
        <v>45</v>
      </c>
      <c r="Q185" s="85">
        <v>326</v>
      </c>
      <c r="R185" s="85">
        <v>0</v>
      </c>
      <c r="S185" s="85">
        <v>91.26</v>
      </c>
      <c r="T185" s="134">
        <v>75.239999999999995</v>
      </c>
      <c r="U185" s="134">
        <v>6</v>
      </c>
      <c r="V185" s="134">
        <v>5.5</v>
      </c>
      <c r="W185" s="83">
        <v>0</v>
      </c>
      <c r="X185" s="83">
        <v>0</v>
      </c>
      <c r="Y185" s="259"/>
      <c r="Z185" s="298"/>
    </row>
    <row r="186" spans="1:26" ht="53.25" customHeight="1" outlineLevel="2" x14ac:dyDescent="0.3">
      <c r="A186" s="243"/>
      <c r="B186" s="250"/>
      <c r="C186" s="105" t="s">
        <v>1175</v>
      </c>
      <c r="D186" s="143" t="s">
        <v>1499</v>
      </c>
      <c r="E186" s="245"/>
      <c r="F186" s="245"/>
      <c r="G186" s="250"/>
      <c r="H186" s="250"/>
      <c r="I186" s="143">
        <v>134</v>
      </c>
      <c r="J186" s="143">
        <v>134</v>
      </c>
      <c r="K186" s="74" t="s">
        <v>45</v>
      </c>
      <c r="L186" s="74" t="s">
        <v>45</v>
      </c>
      <c r="M186" s="91"/>
      <c r="N186" s="143">
        <v>134</v>
      </c>
      <c r="O186" s="74" t="s">
        <v>45</v>
      </c>
      <c r="P186" s="74" t="s">
        <v>45</v>
      </c>
      <c r="Q186" s="85" t="s">
        <v>45</v>
      </c>
      <c r="R186" s="83" t="s">
        <v>45</v>
      </c>
      <c r="S186" s="85" t="s">
        <v>45</v>
      </c>
      <c r="T186" s="85" t="s">
        <v>45</v>
      </c>
      <c r="U186" s="83" t="s">
        <v>45</v>
      </c>
      <c r="V186" s="83" t="s">
        <v>45</v>
      </c>
      <c r="W186" s="83" t="s">
        <v>45</v>
      </c>
      <c r="X186" s="83" t="s">
        <v>45</v>
      </c>
      <c r="Y186" s="259"/>
      <c r="Z186" s="298"/>
    </row>
    <row r="187" spans="1:26" ht="56.25" customHeight="1" outlineLevel="2" x14ac:dyDescent="0.3">
      <c r="A187" s="244"/>
      <c r="B187" s="250"/>
      <c r="C187" s="105" t="s">
        <v>1176</v>
      </c>
      <c r="D187" s="146" t="s">
        <v>1500</v>
      </c>
      <c r="E187" s="245"/>
      <c r="F187" s="245"/>
      <c r="G187" s="250"/>
      <c r="H187" s="250"/>
      <c r="I187" s="143">
        <v>30</v>
      </c>
      <c r="J187" s="143">
        <v>30</v>
      </c>
      <c r="K187" s="74" t="s">
        <v>45</v>
      </c>
      <c r="L187" s="74" t="s">
        <v>45</v>
      </c>
      <c r="M187" s="91"/>
      <c r="N187" s="143">
        <v>30</v>
      </c>
      <c r="O187" s="74" t="s">
        <v>45</v>
      </c>
      <c r="P187" s="74" t="s">
        <v>45</v>
      </c>
      <c r="Q187" s="85" t="s">
        <v>45</v>
      </c>
      <c r="R187" s="83" t="s">
        <v>45</v>
      </c>
      <c r="S187" s="85" t="s">
        <v>45</v>
      </c>
      <c r="T187" s="85" t="s">
        <v>45</v>
      </c>
      <c r="U187" s="83" t="s">
        <v>45</v>
      </c>
      <c r="V187" s="83" t="s">
        <v>45</v>
      </c>
      <c r="W187" s="83" t="s">
        <v>45</v>
      </c>
      <c r="X187" s="83" t="s">
        <v>45</v>
      </c>
      <c r="Y187" s="259"/>
      <c r="Z187" s="298"/>
    </row>
    <row r="188" spans="1:26" ht="35.25" customHeight="1" outlineLevel="2" x14ac:dyDescent="0.3">
      <c r="A188" s="242" t="s">
        <v>129</v>
      </c>
      <c r="B188" s="250"/>
      <c r="C188" s="105" t="s">
        <v>1177</v>
      </c>
      <c r="D188" s="117" t="s">
        <v>1496</v>
      </c>
      <c r="E188" s="245">
        <v>0.4718</v>
      </c>
      <c r="F188" s="245">
        <v>0.4718</v>
      </c>
      <c r="G188" s="250"/>
      <c r="H188" s="250"/>
      <c r="I188" s="143">
        <v>8120</v>
      </c>
      <c r="J188" s="143">
        <v>8120</v>
      </c>
      <c r="K188" s="74" t="s">
        <v>45</v>
      </c>
      <c r="L188" s="74" t="s">
        <v>45</v>
      </c>
      <c r="M188" s="77"/>
      <c r="N188" s="143">
        <v>8120</v>
      </c>
      <c r="O188" s="74" t="s">
        <v>45</v>
      </c>
      <c r="P188" s="74" t="s">
        <v>45</v>
      </c>
      <c r="Q188" s="85">
        <v>6</v>
      </c>
      <c r="R188" s="85">
        <v>0</v>
      </c>
      <c r="S188" s="92">
        <v>100</v>
      </c>
      <c r="T188" s="136" t="s">
        <v>1505</v>
      </c>
      <c r="U188" s="134">
        <v>6</v>
      </c>
      <c r="V188" s="134">
        <v>5.5</v>
      </c>
      <c r="W188" s="92">
        <v>0</v>
      </c>
      <c r="X188" s="92">
        <v>0</v>
      </c>
      <c r="Y188" s="259"/>
      <c r="Z188" s="298"/>
    </row>
    <row r="189" spans="1:26" ht="57.75" customHeight="1" outlineLevel="2" x14ac:dyDescent="0.3">
      <c r="A189" s="243"/>
      <c r="B189" s="250"/>
      <c r="C189" s="105" t="s">
        <v>1178</v>
      </c>
      <c r="D189" s="143" t="s">
        <v>1499</v>
      </c>
      <c r="E189" s="245"/>
      <c r="F189" s="245"/>
      <c r="G189" s="250"/>
      <c r="H189" s="250"/>
      <c r="I189" s="143">
        <v>195</v>
      </c>
      <c r="J189" s="143">
        <v>195</v>
      </c>
      <c r="K189" s="74" t="s">
        <v>45</v>
      </c>
      <c r="L189" s="74" t="s">
        <v>45</v>
      </c>
      <c r="M189" s="81"/>
      <c r="N189" s="143">
        <v>195</v>
      </c>
      <c r="O189" s="74" t="s">
        <v>45</v>
      </c>
      <c r="P189" s="74" t="s">
        <v>45</v>
      </c>
      <c r="Q189" s="85" t="s">
        <v>45</v>
      </c>
      <c r="R189" s="83" t="s">
        <v>45</v>
      </c>
      <c r="S189" s="85" t="s">
        <v>45</v>
      </c>
      <c r="T189" s="134" t="s">
        <v>45</v>
      </c>
      <c r="U189" s="83" t="s">
        <v>45</v>
      </c>
      <c r="V189" s="83" t="s">
        <v>45</v>
      </c>
      <c r="W189" s="83" t="s">
        <v>45</v>
      </c>
      <c r="X189" s="83" t="s">
        <v>45</v>
      </c>
      <c r="Y189" s="259"/>
      <c r="Z189" s="298"/>
    </row>
    <row r="190" spans="1:26" ht="57.75" customHeight="1" outlineLevel="2" x14ac:dyDescent="0.3">
      <c r="A190" s="244"/>
      <c r="B190" s="250"/>
      <c r="C190" s="105" t="s">
        <v>1179</v>
      </c>
      <c r="D190" s="146" t="s">
        <v>1500</v>
      </c>
      <c r="E190" s="245"/>
      <c r="F190" s="245"/>
      <c r="G190" s="250"/>
      <c r="H190" s="250"/>
      <c r="I190" s="143">
        <v>34</v>
      </c>
      <c r="J190" s="143">
        <v>34</v>
      </c>
      <c r="K190" s="74" t="s">
        <v>45</v>
      </c>
      <c r="L190" s="74" t="s">
        <v>45</v>
      </c>
      <c r="M190" s="81"/>
      <c r="N190" s="143">
        <v>34</v>
      </c>
      <c r="O190" s="74" t="s">
        <v>45</v>
      </c>
      <c r="P190" s="74" t="s">
        <v>45</v>
      </c>
      <c r="Q190" s="85" t="s">
        <v>45</v>
      </c>
      <c r="R190" s="83" t="s">
        <v>45</v>
      </c>
      <c r="S190" s="83" t="s">
        <v>45</v>
      </c>
      <c r="T190" s="83" t="s">
        <v>45</v>
      </c>
      <c r="U190" s="83" t="s">
        <v>45</v>
      </c>
      <c r="V190" s="83" t="s">
        <v>45</v>
      </c>
      <c r="W190" s="83" t="s">
        <v>45</v>
      </c>
      <c r="X190" s="83" t="s">
        <v>45</v>
      </c>
      <c r="Y190" s="259"/>
      <c r="Z190" s="298"/>
    </row>
    <row r="191" spans="1:26" ht="33" customHeight="1" outlineLevel="2" x14ac:dyDescent="0.3">
      <c r="A191" s="242" t="s">
        <v>130</v>
      </c>
      <c r="B191" s="250"/>
      <c r="C191" s="105" t="s">
        <v>1180</v>
      </c>
      <c r="D191" s="117" t="s">
        <v>1496</v>
      </c>
      <c r="E191" s="245">
        <v>0.245</v>
      </c>
      <c r="F191" s="245">
        <v>0.245</v>
      </c>
      <c r="G191" s="250"/>
      <c r="H191" s="250"/>
      <c r="I191" s="143">
        <v>6000</v>
      </c>
      <c r="J191" s="143">
        <v>6000</v>
      </c>
      <c r="K191" s="74" t="s">
        <v>45</v>
      </c>
      <c r="L191" s="74" t="s">
        <v>45</v>
      </c>
      <c r="M191" s="81"/>
      <c r="N191" s="143">
        <v>6000</v>
      </c>
      <c r="O191" s="74" t="s">
        <v>45</v>
      </c>
      <c r="P191" s="74" t="s">
        <v>45</v>
      </c>
      <c r="Q191" s="85">
        <v>6</v>
      </c>
      <c r="R191" s="85">
        <v>0</v>
      </c>
      <c r="S191" s="83">
        <v>100</v>
      </c>
      <c r="T191" s="83">
        <v>0</v>
      </c>
      <c r="U191" s="134">
        <v>5.5</v>
      </c>
      <c r="V191" s="134">
        <v>4.9000000000000004</v>
      </c>
      <c r="W191" s="83">
        <v>0</v>
      </c>
      <c r="X191" s="83">
        <v>0</v>
      </c>
      <c r="Y191" s="259"/>
      <c r="Z191" s="298"/>
    </row>
    <row r="192" spans="1:26" ht="65.25" customHeight="1" outlineLevel="2" x14ac:dyDescent="0.3">
      <c r="A192" s="243"/>
      <c r="B192" s="250"/>
      <c r="C192" s="105" t="s">
        <v>1181</v>
      </c>
      <c r="D192" s="143" t="s">
        <v>1499</v>
      </c>
      <c r="E192" s="245"/>
      <c r="F192" s="245"/>
      <c r="G192" s="250"/>
      <c r="H192" s="250"/>
      <c r="I192" s="143">
        <v>151</v>
      </c>
      <c r="J192" s="143">
        <v>151</v>
      </c>
      <c r="K192" s="74" t="s">
        <v>45</v>
      </c>
      <c r="L192" s="74" t="s">
        <v>45</v>
      </c>
      <c r="M192" s="81"/>
      <c r="N192" s="143">
        <v>151</v>
      </c>
      <c r="O192" s="74" t="s">
        <v>45</v>
      </c>
      <c r="P192" s="74" t="s">
        <v>45</v>
      </c>
      <c r="Q192" s="85" t="s">
        <v>45</v>
      </c>
      <c r="R192" s="83" t="s">
        <v>45</v>
      </c>
      <c r="S192" s="85" t="s">
        <v>45</v>
      </c>
      <c r="T192" s="134" t="s">
        <v>45</v>
      </c>
      <c r="U192" s="83" t="s">
        <v>45</v>
      </c>
      <c r="V192" s="83" t="s">
        <v>45</v>
      </c>
      <c r="W192" s="83" t="s">
        <v>45</v>
      </c>
      <c r="X192" s="83" t="s">
        <v>45</v>
      </c>
      <c r="Y192" s="259"/>
      <c r="Z192" s="298"/>
    </row>
    <row r="193" spans="1:26" ht="55.5" customHeight="1" outlineLevel="2" x14ac:dyDescent="0.3">
      <c r="A193" s="244"/>
      <c r="B193" s="250"/>
      <c r="C193" s="105" t="s">
        <v>1182</v>
      </c>
      <c r="D193" s="146" t="s">
        <v>1500</v>
      </c>
      <c r="E193" s="245"/>
      <c r="F193" s="245"/>
      <c r="G193" s="250"/>
      <c r="H193" s="250"/>
      <c r="I193" s="143">
        <v>25</v>
      </c>
      <c r="J193" s="143">
        <v>25</v>
      </c>
      <c r="K193" s="74" t="s">
        <v>45</v>
      </c>
      <c r="L193" s="74" t="s">
        <v>45</v>
      </c>
      <c r="M193" s="81"/>
      <c r="N193" s="143">
        <v>25</v>
      </c>
      <c r="O193" s="74" t="s">
        <v>45</v>
      </c>
      <c r="P193" s="74" t="s">
        <v>45</v>
      </c>
      <c r="Q193" s="85" t="s">
        <v>45</v>
      </c>
      <c r="R193" s="83" t="s">
        <v>45</v>
      </c>
      <c r="S193" s="83" t="s">
        <v>45</v>
      </c>
      <c r="T193" s="83" t="s">
        <v>45</v>
      </c>
      <c r="U193" s="83" t="s">
        <v>45</v>
      </c>
      <c r="V193" s="83" t="s">
        <v>45</v>
      </c>
      <c r="W193" s="83" t="s">
        <v>45</v>
      </c>
      <c r="X193" s="83" t="s">
        <v>45</v>
      </c>
      <c r="Y193" s="259"/>
      <c r="Z193" s="298"/>
    </row>
    <row r="194" spans="1:26" ht="51.75" customHeight="1" outlineLevel="2" x14ac:dyDescent="0.3">
      <c r="A194" s="242" t="s">
        <v>131</v>
      </c>
      <c r="B194" s="250"/>
      <c r="C194" s="105" t="s">
        <v>1183</v>
      </c>
      <c r="D194" s="117" t="s">
        <v>1496</v>
      </c>
      <c r="E194" s="245">
        <v>0.28999999999999998</v>
      </c>
      <c r="F194" s="245">
        <v>0.28999999999999998</v>
      </c>
      <c r="G194" s="250"/>
      <c r="H194" s="250"/>
      <c r="I194" s="143">
        <v>4960</v>
      </c>
      <c r="J194" s="143">
        <v>4960</v>
      </c>
      <c r="K194" s="74" t="s">
        <v>45</v>
      </c>
      <c r="L194" s="74" t="s">
        <v>45</v>
      </c>
      <c r="M194" s="81"/>
      <c r="N194" s="143">
        <v>4960</v>
      </c>
      <c r="O194" s="74" t="s">
        <v>45</v>
      </c>
      <c r="P194" s="74" t="s">
        <v>45</v>
      </c>
      <c r="Q194" s="85">
        <v>8</v>
      </c>
      <c r="R194" s="85">
        <v>0</v>
      </c>
      <c r="S194" s="83">
        <v>100</v>
      </c>
      <c r="T194" s="83">
        <v>65.260000000000005</v>
      </c>
      <c r="U194" s="134">
        <v>7</v>
      </c>
      <c r="V194" s="134">
        <v>6.4</v>
      </c>
      <c r="W194" s="83">
        <v>0</v>
      </c>
      <c r="X194" s="83">
        <v>0</v>
      </c>
      <c r="Y194" s="259"/>
      <c r="Z194" s="298"/>
    </row>
    <row r="195" spans="1:26" ht="51.75" customHeight="1" outlineLevel="2" x14ac:dyDescent="0.3">
      <c r="A195" s="243"/>
      <c r="B195" s="250"/>
      <c r="C195" s="105" t="s">
        <v>1184</v>
      </c>
      <c r="D195" s="143" t="s">
        <v>1499</v>
      </c>
      <c r="E195" s="245"/>
      <c r="F195" s="245"/>
      <c r="G195" s="250"/>
      <c r="H195" s="250"/>
      <c r="I195" s="143">
        <v>46</v>
      </c>
      <c r="J195" s="143">
        <v>46</v>
      </c>
      <c r="K195" s="74" t="s">
        <v>45</v>
      </c>
      <c r="L195" s="74" t="s">
        <v>45</v>
      </c>
      <c r="M195" s="81"/>
      <c r="N195" s="143">
        <v>46</v>
      </c>
      <c r="O195" s="74" t="s">
        <v>45</v>
      </c>
      <c r="P195" s="74" t="s">
        <v>45</v>
      </c>
      <c r="Q195" s="85" t="s">
        <v>45</v>
      </c>
      <c r="R195" s="83" t="s">
        <v>45</v>
      </c>
      <c r="S195" s="85" t="s">
        <v>45</v>
      </c>
      <c r="T195" s="134" t="s">
        <v>45</v>
      </c>
      <c r="U195" s="83" t="s">
        <v>45</v>
      </c>
      <c r="V195" s="83" t="s">
        <v>45</v>
      </c>
      <c r="W195" s="83" t="s">
        <v>45</v>
      </c>
      <c r="X195" s="83" t="s">
        <v>45</v>
      </c>
      <c r="Y195" s="259"/>
      <c r="Z195" s="298"/>
    </row>
    <row r="196" spans="1:26" ht="51.75" customHeight="1" outlineLevel="2" x14ac:dyDescent="0.3">
      <c r="A196" s="244"/>
      <c r="B196" s="250"/>
      <c r="C196" s="105" t="s">
        <v>1185</v>
      </c>
      <c r="D196" s="146" t="s">
        <v>1500</v>
      </c>
      <c r="E196" s="245"/>
      <c r="F196" s="245"/>
      <c r="G196" s="250"/>
      <c r="H196" s="250"/>
      <c r="I196" s="143">
        <v>21</v>
      </c>
      <c r="J196" s="143">
        <v>21</v>
      </c>
      <c r="K196" s="74" t="s">
        <v>45</v>
      </c>
      <c r="L196" s="74" t="s">
        <v>45</v>
      </c>
      <c r="M196" s="81"/>
      <c r="N196" s="143">
        <v>21</v>
      </c>
      <c r="O196" s="74" t="s">
        <v>45</v>
      </c>
      <c r="P196" s="74" t="s">
        <v>45</v>
      </c>
      <c r="Q196" s="85" t="s">
        <v>45</v>
      </c>
      <c r="R196" s="83" t="s">
        <v>45</v>
      </c>
      <c r="S196" s="83" t="s">
        <v>45</v>
      </c>
      <c r="T196" s="83" t="s">
        <v>45</v>
      </c>
      <c r="U196" s="83" t="s">
        <v>45</v>
      </c>
      <c r="V196" s="83" t="s">
        <v>45</v>
      </c>
      <c r="W196" s="83" t="s">
        <v>45</v>
      </c>
      <c r="X196" s="83" t="s">
        <v>45</v>
      </c>
      <c r="Y196" s="259"/>
      <c r="Z196" s="298"/>
    </row>
    <row r="197" spans="1:26" ht="51.75" customHeight="1" outlineLevel="2" x14ac:dyDescent="0.3">
      <c r="A197" s="242" t="s">
        <v>132</v>
      </c>
      <c r="B197" s="250"/>
      <c r="C197" s="105" t="s">
        <v>1186</v>
      </c>
      <c r="D197" s="117" t="s">
        <v>1496</v>
      </c>
      <c r="E197" s="245">
        <v>0.108</v>
      </c>
      <c r="F197" s="245">
        <v>0.108</v>
      </c>
      <c r="G197" s="250"/>
      <c r="H197" s="250"/>
      <c r="I197" s="143">
        <v>2390</v>
      </c>
      <c r="J197" s="143">
        <v>2390</v>
      </c>
      <c r="K197" s="74" t="s">
        <v>45</v>
      </c>
      <c r="L197" s="74" t="s">
        <v>45</v>
      </c>
      <c r="M197" s="81"/>
      <c r="N197" s="143">
        <v>2390</v>
      </c>
      <c r="O197" s="74" t="s">
        <v>45</v>
      </c>
      <c r="P197" s="74" t="s">
        <v>45</v>
      </c>
      <c r="Q197" s="85">
        <v>5</v>
      </c>
      <c r="R197" s="85">
        <v>0</v>
      </c>
      <c r="S197" s="83">
        <v>100</v>
      </c>
      <c r="T197" s="83">
        <v>0</v>
      </c>
      <c r="U197" s="134">
        <v>6</v>
      </c>
      <c r="V197" s="134">
        <v>5.9</v>
      </c>
      <c r="W197" s="83">
        <v>0</v>
      </c>
      <c r="X197" s="83">
        <v>0</v>
      </c>
      <c r="Y197" s="259"/>
      <c r="Z197" s="298"/>
    </row>
    <row r="198" spans="1:26" ht="51.75" customHeight="1" outlineLevel="2" x14ac:dyDescent="0.3">
      <c r="A198" s="243"/>
      <c r="B198" s="250"/>
      <c r="C198" s="105" t="s">
        <v>1187</v>
      </c>
      <c r="D198" s="143" t="s">
        <v>1499</v>
      </c>
      <c r="E198" s="245"/>
      <c r="F198" s="245"/>
      <c r="G198" s="250"/>
      <c r="H198" s="250"/>
      <c r="I198" s="143">
        <v>24</v>
      </c>
      <c r="J198" s="143">
        <v>24</v>
      </c>
      <c r="K198" s="74" t="s">
        <v>45</v>
      </c>
      <c r="L198" s="74" t="s">
        <v>45</v>
      </c>
      <c r="M198" s="81"/>
      <c r="N198" s="143">
        <v>24</v>
      </c>
      <c r="O198" s="74" t="s">
        <v>45</v>
      </c>
      <c r="P198" s="74" t="s">
        <v>45</v>
      </c>
      <c r="Q198" s="85" t="s">
        <v>45</v>
      </c>
      <c r="R198" s="83" t="s">
        <v>45</v>
      </c>
      <c r="S198" s="85" t="s">
        <v>45</v>
      </c>
      <c r="T198" s="134" t="s">
        <v>45</v>
      </c>
      <c r="U198" s="83" t="s">
        <v>45</v>
      </c>
      <c r="V198" s="83" t="s">
        <v>45</v>
      </c>
      <c r="W198" s="83" t="s">
        <v>45</v>
      </c>
      <c r="X198" s="83" t="s">
        <v>45</v>
      </c>
      <c r="Y198" s="259"/>
      <c r="Z198" s="298"/>
    </row>
    <row r="199" spans="1:26" ht="51.75" customHeight="1" outlineLevel="2" x14ac:dyDescent="0.3">
      <c r="A199" s="244"/>
      <c r="B199" s="250"/>
      <c r="C199" s="105" t="s">
        <v>1188</v>
      </c>
      <c r="D199" s="146" t="s">
        <v>1500</v>
      </c>
      <c r="E199" s="245"/>
      <c r="F199" s="245"/>
      <c r="G199" s="250"/>
      <c r="H199" s="250"/>
      <c r="I199" s="143">
        <v>10</v>
      </c>
      <c r="J199" s="143">
        <v>10</v>
      </c>
      <c r="K199" s="74" t="s">
        <v>45</v>
      </c>
      <c r="L199" s="74" t="s">
        <v>45</v>
      </c>
      <c r="M199" s="81"/>
      <c r="N199" s="143">
        <v>10</v>
      </c>
      <c r="O199" s="74" t="s">
        <v>45</v>
      </c>
      <c r="P199" s="74" t="s">
        <v>45</v>
      </c>
      <c r="Q199" s="85" t="s">
        <v>45</v>
      </c>
      <c r="R199" s="83" t="s">
        <v>45</v>
      </c>
      <c r="S199" s="83" t="s">
        <v>45</v>
      </c>
      <c r="T199" s="83" t="s">
        <v>45</v>
      </c>
      <c r="U199" s="83" t="s">
        <v>45</v>
      </c>
      <c r="V199" s="83" t="s">
        <v>45</v>
      </c>
      <c r="W199" s="83" t="s">
        <v>45</v>
      </c>
      <c r="X199" s="83" t="s">
        <v>45</v>
      </c>
      <c r="Y199" s="259"/>
      <c r="Z199" s="298"/>
    </row>
    <row r="200" spans="1:26" ht="51.75" customHeight="1" outlineLevel="2" x14ac:dyDescent="0.3">
      <c r="A200" s="242" t="s">
        <v>557</v>
      </c>
      <c r="B200" s="250"/>
      <c r="C200" s="105" t="s">
        <v>1189</v>
      </c>
      <c r="D200" s="117" t="s">
        <v>1496</v>
      </c>
      <c r="E200" s="255">
        <v>0.36</v>
      </c>
      <c r="F200" s="255">
        <v>0.36</v>
      </c>
      <c r="G200" s="250"/>
      <c r="H200" s="250"/>
      <c r="I200" s="143">
        <v>8490</v>
      </c>
      <c r="J200" s="143">
        <v>8490</v>
      </c>
      <c r="K200" s="74" t="s">
        <v>45</v>
      </c>
      <c r="L200" s="74" t="s">
        <v>45</v>
      </c>
      <c r="M200" s="81"/>
      <c r="N200" s="143">
        <v>8490</v>
      </c>
      <c r="O200" s="74" t="s">
        <v>45</v>
      </c>
      <c r="P200" s="74" t="s">
        <v>45</v>
      </c>
      <c r="Q200" s="85">
        <v>6</v>
      </c>
      <c r="R200" s="85">
        <v>0</v>
      </c>
      <c r="S200" s="83">
        <v>93.33</v>
      </c>
      <c r="T200" s="83">
        <v>48.57</v>
      </c>
      <c r="U200" s="134">
        <v>6</v>
      </c>
      <c r="V200" s="134">
        <v>5.2</v>
      </c>
      <c r="W200" s="83">
        <v>0</v>
      </c>
      <c r="X200" s="83">
        <v>0</v>
      </c>
      <c r="Y200" s="259"/>
      <c r="Z200" s="298"/>
    </row>
    <row r="201" spans="1:26" ht="51.75" customHeight="1" outlineLevel="2" x14ac:dyDescent="0.3">
      <c r="A201" s="243"/>
      <c r="B201" s="250"/>
      <c r="C201" s="105" t="s">
        <v>1190</v>
      </c>
      <c r="D201" s="143" t="s">
        <v>1499</v>
      </c>
      <c r="E201" s="256"/>
      <c r="F201" s="256"/>
      <c r="G201" s="250"/>
      <c r="H201" s="250"/>
      <c r="I201" s="143">
        <v>160</v>
      </c>
      <c r="J201" s="143">
        <v>160</v>
      </c>
      <c r="K201" s="74" t="s">
        <v>45</v>
      </c>
      <c r="L201" s="74" t="s">
        <v>45</v>
      </c>
      <c r="M201" s="81"/>
      <c r="N201" s="143">
        <v>160</v>
      </c>
      <c r="O201" s="74" t="s">
        <v>45</v>
      </c>
      <c r="P201" s="74" t="s">
        <v>45</v>
      </c>
      <c r="Q201" s="85" t="s">
        <v>45</v>
      </c>
      <c r="R201" s="83" t="s">
        <v>45</v>
      </c>
      <c r="S201" s="83" t="s">
        <v>45</v>
      </c>
      <c r="T201" s="83" t="s">
        <v>45</v>
      </c>
      <c r="U201" s="83" t="s">
        <v>45</v>
      </c>
      <c r="V201" s="83" t="s">
        <v>45</v>
      </c>
      <c r="W201" s="83" t="s">
        <v>45</v>
      </c>
      <c r="X201" s="83" t="s">
        <v>45</v>
      </c>
      <c r="Y201" s="259"/>
      <c r="Z201" s="298"/>
    </row>
    <row r="202" spans="1:26" ht="51.75" customHeight="1" outlineLevel="2" x14ac:dyDescent="0.3">
      <c r="A202" s="244"/>
      <c r="B202" s="250"/>
      <c r="C202" s="105" t="s">
        <v>1191</v>
      </c>
      <c r="D202" s="146" t="s">
        <v>1500</v>
      </c>
      <c r="E202" s="257"/>
      <c r="F202" s="257"/>
      <c r="G202" s="250"/>
      <c r="H202" s="250"/>
      <c r="I202" s="143">
        <v>36</v>
      </c>
      <c r="J202" s="143">
        <v>36</v>
      </c>
      <c r="K202" s="74" t="s">
        <v>45</v>
      </c>
      <c r="L202" s="74" t="s">
        <v>45</v>
      </c>
      <c r="M202" s="81"/>
      <c r="N202" s="143">
        <v>36</v>
      </c>
      <c r="O202" s="74" t="s">
        <v>45</v>
      </c>
      <c r="P202" s="74" t="s">
        <v>45</v>
      </c>
      <c r="Q202" s="85" t="s">
        <v>45</v>
      </c>
      <c r="R202" s="83" t="s">
        <v>45</v>
      </c>
      <c r="S202" s="83" t="s">
        <v>45</v>
      </c>
      <c r="T202" s="83" t="s">
        <v>45</v>
      </c>
      <c r="U202" s="83" t="s">
        <v>45</v>
      </c>
      <c r="V202" s="83" t="s">
        <v>45</v>
      </c>
      <c r="W202" s="83" t="s">
        <v>45</v>
      </c>
      <c r="X202" s="83" t="s">
        <v>45</v>
      </c>
      <c r="Y202" s="259"/>
      <c r="Z202" s="298"/>
    </row>
    <row r="203" spans="1:26" ht="51.75" customHeight="1" outlineLevel="2" x14ac:dyDescent="0.3">
      <c r="A203" s="242" t="s">
        <v>558</v>
      </c>
      <c r="B203" s="250"/>
      <c r="C203" s="105" t="s">
        <v>1192</v>
      </c>
      <c r="D203" s="117" t="s">
        <v>1496</v>
      </c>
      <c r="E203" s="255">
        <v>0.26500000000000001</v>
      </c>
      <c r="F203" s="255">
        <v>0.26500000000000001</v>
      </c>
      <c r="G203" s="250"/>
      <c r="H203" s="250"/>
      <c r="I203" s="143">
        <v>7470</v>
      </c>
      <c r="J203" s="143">
        <v>7470</v>
      </c>
      <c r="K203" s="74" t="s">
        <v>45</v>
      </c>
      <c r="L203" s="74" t="s">
        <v>45</v>
      </c>
      <c r="M203" s="81"/>
      <c r="N203" s="143">
        <v>7470</v>
      </c>
      <c r="O203" s="74" t="s">
        <v>45</v>
      </c>
      <c r="P203" s="74" t="s">
        <v>45</v>
      </c>
      <c r="Q203" s="85">
        <v>8</v>
      </c>
      <c r="R203" s="85">
        <v>0</v>
      </c>
      <c r="S203" s="83">
        <v>100</v>
      </c>
      <c r="T203" s="83">
        <v>67.28</v>
      </c>
      <c r="U203" s="134">
        <v>6</v>
      </c>
      <c r="V203" s="134">
        <v>5.4</v>
      </c>
      <c r="W203" s="83">
        <v>0</v>
      </c>
      <c r="X203" s="83">
        <v>0</v>
      </c>
      <c r="Y203" s="259"/>
      <c r="Z203" s="298"/>
    </row>
    <row r="204" spans="1:26" ht="51.75" customHeight="1" outlineLevel="2" x14ac:dyDescent="0.3">
      <c r="A204" s="243"/>
      <c r="B204" s="250"/>
      <c r="C204" s="105" t="s">
        <v>1193</v>
      </c>
      <c r="D204" s="143" t="s">
        <v>1499</v>
      </c>
      <c r="E204" s="256"/>
      <c r="F204" s="256"/>
      <c r="G204" s="250"/>
      <c r="H204" s="250"/>
      <c r="I204" s="143">
        <v>78</v>
      </c>
      <c r="J204" s="143">
        <v>78</v>
      </c>
      <c r="K204" s="74" t="s">
        <v>45</v>
      </c>
      <c r="L204" s="74" t="s">
        <v>45</v>
      </c>
      <c r="M204" s="81"/>
      <c r="N204" s="143">
        <v>78</v>
      </c>
      <c r="O204" s="74" t="s">
        <v>45</v>
      </c>
      <c r="P204" s="74" t="s">
        <v>45</v>
      </c>
      <c r="Q204" s="85" t="s">
        <v>45</v>
      </c>
      <c r="R204" s="83" t="s">
        <v>45</v>
      </c>
      <c r="S204" s="83" t="s">
        <v>45</v>
      </c>
      <c r="T204" s="83" t="s">
        <v>45</v>
      </c>
      <c r="U204" s="83" t="s">
        <v>45</v>
      </c>
      <c r="V204" s="83" t="s">
        <v>45</v>
      </c>
      <c r="W204" s="83" t="s">
        <v>45</v>
      </c>
      <c r="X204" s="83" t="s">
        <v>45</v>
      </c>
      <c r="Y204" s="259"/>
      <c r="Z204" s="298"/>
    </row>
    <row r="205" spans="1:26" ht="51.75" customHeight="1" outlineLevel="2" x14ac:dyDescent="0.3">
      <c r="A205" s="244"/>
      <c r="B205" s="250"/>
      <c r="C205" s="105" t="s">
        <v>1194</v>
      </c>
      <c r="D205" s="146" t="s">
        <v>1500</v>
      </c>
      <c r="E205" s="257"/>
      <c r="F205" s="257"/>
      <c r="G205" s="250"/>
      <c r="H205" s="250"/>
      <c r="I205" s="143">
        <v>31</v>
      </c>
      <c r="J205" s="143">
        <v>31</v>
      </c>
      <c r="K205" s="74" t="s">
        <v>45</v>
      </c>
      <c r="L205" s="74" t="s">
        <v>45</v>
      </c>
      <c r="M205" s="81"/>
      <c r="N205" s="143">
        <v>31</v>
      </c>
      <c r="O205" s="74" t="s">
        <v>45</v>
      </c>
      <c r="P205" s="74" t="s">
        <v>45</v>
      </c>
      <c r="Q205" s="85" t="s">
        <v>45</v>
      </c>
      <c r="R205" s="83" t="s">
        <v>45</v>
      </c>
      <c r="S205" s="83" t="s">
        <v>45</v>
      </c>
      <c r="T205" s="83" t="s">
        <v>45</v>
      </c>
      <c r="U205" s="83" t="s">
        <v>45</v>
      </c>
      <c r="V205" s="83" t="s">
        <v>45</v>
      </c>
      <c r="W205" s="83" t="s">
        <v>45</v>
      </c>
      <c r="X205" s="83" t="s">
        <v>45</v>
      </c>
      <c r="Y205" s="259"/>
      <c r="Z205" s="298"/>
    </row>
    <row r="206" spans="1:26" ht="51.75" customHeight="1" outlineLevel="2" x14ac:dyDescent="0.3">
      <c r="A206" s="242" t="s">
        <v>559</v>
      </c>
      <c r="B206" s="250"/>
      <c r="C206" s="105" t="s">
        <v>1195</v>
      </c>
      <c r="D206" s="117" t="s">
        <v>1496</v>
      </c>
      <c r="E206" s="255">
        <v>2.2639999999999998</v>
      </c>
      <c r="F206" s="255">
        <v>2.2639999999999998</v>
      </c>
      <c r="G206" s="250"/>
      <c r="H206" s="250"/>
      <c r="I206" s="143">
        <v>34852.870999999999</v>
      </c>
      <c r="J206" s="143">
        <v>34852.870999999999</v>
      </c>
      <c r="K206" s="74" t="s">
        <v>45</v>
      </c>
      <c r="L206" s="74" t="s">
        <v>45</v>
      </c>
      <c r="M206" s="81"/>
      <c r="N206" s="143">
        <v>34852.870999999999</v>
      </c>
      <c r="O206" s="74" t="s">
        <v>45</v>
      </c>
      <c r="P206" s="74" t="s">
        <v>45</v>
      </c>
      <c r="Q206" s="85">
        <v>0</v>
      </c>
      <c r="R206" s="85">
        <v>0</v>
      </c>
      <c r="S206" s="83">
        <v>100</v>
      </c>
      <c r="T206" s="83">
        <v>0</v>
      </c>
      <c r="U206" s="134">
        <v>7</v>
      </c>
      <c r="V206" s="134">
        <v>6.5</v>
      </c>
      <c r="W206" s="83">
        <v>0</v>
      </c>
      <c r="X206" s="83">
        <v>0</v>
      </c>
      <c r="Y206" s="259"/>
      <c r="Z206" s="298"/>
    </row>
    <row r="207" spans="1:26" ht="51.75" customHeight="1" outlineLevel="2" x14ac:dyDescent="0.3">
      <c r="A207" s="243"/>
      <c r="B207" s="250"/>
      <c r="C207" s="105" t="s">
        <v>1196</v>
      </c>
      <c r="D207" s="143" t="s">
        <v>1499</v>
      </c>
      <c r="E207" s="256"/>
      <c r="F207" s="256"/>
      <c r="G207" s="250"/>
      <c r="H207" s="250"/>
      <c r="I207" s="143">
        <v>867</v>
      </c>
      <c r="J207" s="143">
        <v>867</v>
      </c>
      <c r="K207" s="74" t="s">
        <v>45</v>
      </c>
      <c r="L207" s="74" t="s">
        <v>45</v>
      </c>
      <c r="M207" s="81"/>
      <c r="N207" s="143">
        <v>867</v>
      </c>
      <c r="O207" s="74" t="s">
        <v>45</v>
      </c>
      <c r="P207" s="74" t="s">
        <v>45</v>
      </c>
      <c r="Q207" s="85" t="s">
        <v>45</v>
      </c>
      <c r="R207" s="83" t="s">
        <v>45</v>
      </c>
      <c r="S207" s="83" t="s">
        <v>45</v>
      </c>
      <c r="T207" s="83" t="s">
        <v>45</v>
      </c>
      <c r="U207" s="83" t="s">
        <v>45</v>
      </c>
      <c r="V207" s="83" t="s">
        <v>45</v>
      </c>
      <c r="W207" s="83" t="s">
        <v>45</v>
      </c>
      <c r="X207" s="83" t="s">
        <v>45</v>
      </c>
      <c r="Y207" s="259"/>
      <c r="Z207" s="298"/>
    </row>
    <row r="208" spans="1:26" ht="51.75" customHeight="1" outlineLevel="2" x14ac:dyDescent="0.3">
      <c r="A208" s="244"/>
      <c r="B208" s="250"/>
      <c r="C208" s="105" t="s">
        <v>1197</v>
      </c>
      <c r="D208" s="146" t="s">
        <v>1500</v>
      </c>
      <c r="E208" s="257"/>
      <c r="F208" s="257"/>
      <c r="G208" s="250"/>
      <c r="H208" s="250"/>
      <c r="I208" s="143">
        <v>148</v>
      </c>
      <c r="J208" s="143">
        <v>148</v>
      </c>
      <c r="K208" s="74" t="s">
        <v>45</v>
      </c>
      <c r="L208" s="74" t="s">
        <v>45</v>
      </c>
      <c r="M208" s="81"/>
      <c r="N208" s="143">
        <v>148</v>
      </c>
      <c r="O208" s="74" t="s">
        <v>45</v>
      </c>
      <c r="P208" s="74" t="s">
        <v>45</v>
      </c>
      <c r="Q208" s="85" t="s">
        <v>45</v>
      </c>
      <c r="R208" s="83" t="s">
        <v>45</v>
      </c>
      <c r="S208" s="83" t="s">
        <v>45</v>
      </c>
      <c r="T208" s="83" t="s">
        <v>45</v>
      </c>
      <c r="U208" s="83" t="s">
        <v>45</v>
      </c>
      <c r="V208" s="83" t="s">
        <v>45</v>
      </c>
      <c r="W208" s="83" t="s">
        <v>45</v>
      </c>
      <c r="X208" s="83" t="s">
        <v>45</v>
      </c>
      <c r="Y208" s="259"/>
      <c r="Z208" s="298"/>
    </row>
    <row r="209" spans="1:26" ht="51.75" customHeight="1" outlineLevel="2" x14ac:dyDescent="0.3">
      <c r="A209" s="242" t="s">
        <v>560</v>
      </c>
      <c r="B209" s="250"/>
      <c r="C209" s="170" t="s">
        <v>1198</v>
      </c>
      <c r="D209" s="117" t="s">
        <v>1496</v>
      </c>
      <c r="E209" s="255">
        <v>0.28220000000000001</v>
      </c>
      <c r="F209" s="255">
        <v>0.28220000000000001</v>
      </c>
      <c r="G209" s="250"/>
      <c r="H209" s="250"/>
      <c r="I209" s="143">
        <v>7840</v>
      </c>
      <c r="J209" s="143">
        <v>7840</v>
      </c>
      <c r="K209" s="74" t="s">
        <v>45</v>
      </c>
      <c r="L209" s="74" t="s">
        <v>45</v>
      </c>
      <c r="M209" s="81"/>
      <c r="N209" s="143">
        <v>7840</v>
      </c>
      <c r="O209" s="74" t="s">
        <v>45</v>
      </c>
      <c r="P209" s="74" t="s">
        <v>45</v>
      </c>
      <c r="Q209" s="85">
        <v>8</v>
      </c>
      <c r="R209" s="85">
        <v>0</v>
      </c>
      <c r="S209" s="83">
        <v>63.58</v>
      </c>
      <c r="T209" s="83">
        <v>58</v>
      </c>
      <c r="U209" s="134">
        <v>6.5</v>
      </c>
      <c r="V209" s="134">
        <v>6.1</v>
      </c>
      <c r="W209" s="83">
        <v>0</v>
      </c>
      <c r="X209" s="83">
        <v>0</v>
      </c>
      <c r="Y209" s="259"/>
      <c r="Z209" s="298"/>
    </row>
    <row r="210" spans="1:26" ht="51.75" customHeight="1" outlineLevel="2" x14ac:dyDescent="0.3">
      <c r="A210" s="243"/>
      <c r="B210" s="250"/>
      <c r="C210" s="170" t="s">
        <v>1199</v>
      </c>
      <c r="D210" s="143" t="s">
        <v>1499</v>
      </c>
      <c r="E210" s="256"/>
      <c r="F210" s="256"/>
      <c r="G210" s="250"/>
      <c r="H210" s="250"/>
      <c r="I210" s="143">
        <v>182</v>
      </c>
      <c r="J210" s="143">
        <v>182</v>
      </c>
      <c r="K210" s="74" t="s">
        <v>45</v>
      </c>
      <c r="L210" s="74" t="s">
        <v>45</v>
      </c>
      <c r="M210" s="81"/>
      <c r="N210" s="143">
        <v>182</v>
      </c>
      <c r="O210" s="74" t="s">
        <v>45</v>
      </c>
      <c r="P210" s="74" t="s">
        <v>45</v>
      </c>
      <c r="Q210" s="85" t="s">
        <v>45</v>
      </c>
      <c r="R210" s="83" t="s">
        <v>45</v>
      </c>
      <c r="S210" s="83" t="s">
        <v>45</v>
      </c>
      <c r="T210" s="83" t="s">
        <v>45</v>
      </c>
      <c r="U210" s="83" t="s">
        <v>45</v>
      </c>
      <c r="V210" s="83" t="s">
        <v>45</v>
      </c>
      <c r="W210" s="83" t="s">
        <v>45</v>
      </c>
      <c r="X210" s="83" t="s">
        <v>45</v>
      </c>
      <c r="Y210" s="259"/>
      <c r="Z210" s="298"/>
    </row>
    <row r="211" spans="1:26" ht="51.75" customHeight="1" outlineLevel="2" x14ac:dyDescent="0.3">
      <c r="A211" s="244"/>
      <c r="B211" s="250"/>
      <c r="C211" s="170" t="s">
        <v>1200</v>
      </c>
      <c r="D211" s="146" t="s">
        <v>1500</v>
      </c>
      <c r="E211" s="257"/>
      <c r="F211" s="257"/>
      <c r="G211" s="250"/>
      <c r="H211" s="250"/>
      <c r="I211" s="143">
        <v>33</v>
      </c>
      <c r="J211" s="143">
        <v>33</v>
      </c>
      <c r="K211" s="74" t="s">
        <v>45</v>
      </c>
      <c r="L211" s="74" t="s">
        <v>45</v>
      </c>
      <c r="M211" s="81"/>
      <c r="N211" s="143">
        <v>33</v>
      </c>
      <c r="O211" s="74" t="s">
        <v>45</v>
      </c>
      <c r="P211" s="74" t="s">
        <v>45</v>
      </c>
      <c r="Q211" s="85" t="s">
        <v>45</v>
      </c>
      <c r="R211" s="83" t="s">
        <v>45</v>
      </c>
      <c r="S211" s="83" t="s">
        <v>45</v>
      </c>
      <c r="T211" s="83" t="s">
        <v>45</v>
      </c>
      <c r="U211" s="83" t="s">
        <v>45</v>
      </c>
      <c r="V211" s="83" t="s">
        <v>45</v>
      </c>
      <c r="W211" s="83" t="s">
        <v>45</v>
      </c>
      <c r="X211" s="83" t="s">
        <v>45</v>
      </c>
      <c r="Y211" s="259"/>
      <c r="Z211" s="298"/>
    </row>
    <row r="212" spans="1:26" ht="51.75" customHeight="1" outlineLevel="2" x14ac:dyDescent="0.3">
      <c r="A212" s="242" t="s">
        <v>561</v>
      </c>
      <c r="B212" s="250"/>
      <c r="C212" s="170" t="s">
        <v>1201</v>
      </c>
      <c r="D212" s="117" t="s">
        <v>1496</v>
      </c>
      <c r="E212" s="255">
        <v>0.94199999999999995</v>
      </c>
      <c r="F212" s="255">
        <v>0.94199999999999995</v>
      </c>
      <c r="G212" s="250"/>
      <c r="H212" s="250"/>
      <c r="I212" s="143">
        <v>17450</v>
      </c>
      <c r="J212" s="143">
        <v>17450</v>
      </c>
      <c r="K212" s="74" t="s">
        <v>45</v>
      </c>
      <c r="L212" s="74" t="s">
        <v>45</v>
      </c>
      <c r="M212" s="81"/>
      <c r="N212" s="143">
        <v>17450</v>
      </c>
      <c r="O212" s="74" t="s">
        <v>45</v>
      </c>
      <c r="P212" s="74" t="s">
        <v>45</v>
      </c>
      <c r="Q212" s="85">
        <v>1048</v>
      </c>
      <c r="R212" s="85">
        <v>0</v>
      </c>
      <c r="S212" s="83">
        <v>100</v>
      </c>
      <c r="T212" s="83">
        <v>83.33</v>
      </c>
      <c r="U212" s="134">
        <v>5.5</v>
      </c>
      <c r="V212" s="134">
        <v>5.0999999999999996</v>
      </c>
      <c r="W212" s="83">
        <v>0</v>
      </c>
      <c r="X212" s="83">
        <v>0</v>
      </c>
      <c r="Y212" s="259"/>
      <c r="Z212" s="298"/>
    </row>
    <row r="213" spans="1:26" ht="51.75" customHeight="1" outlineLevel="2" x14ac:dyDescent="0.3">
      <c r="A213" s="243"/>
      <c r="B213" s="250"/>
      <c r="C213" s="110" t="s">
        <v>1202</v>
      </c>
      <c r="D213" s="143" t="s">
        <v>1499</v>
      </c>
      <c r="E213" s="256"/>
      <c r="F213" s="256"/>
      <c r="G213" s="250"/>
      <c r="H213" s="250"/>
      <c r="I213" s="143">
        <v>445</v>
      </c>
      <c r="J213" s="143">
        <v>445</v>
      </c>
      <c r="K213" s="74" t="s">
        <v>45</v>
      </c>
      <c r="L213" s="74" t="s">
        <v>45</v>
      </c>
      <c r="M213" s="81"/>
      <c r="N213" s="143">
        <v>445</v>
      </c>
      <c r="O213" s="74" t="s">
        <v>45</v>
      </c>
      <c r="P213" s="74" t="s">
        <v>45</v>
      </c>
      <c r="Q213" s="85" t="s">
        <v>45</v>
      </c>
      <c r="R213" s="83" t="s">
        <v>45</v>
      </c>
      <c r="S213" s="83" t="s">
        <v>45</v>
      </c>
      <c r="T213" s="83" t="s">
        <v>45</v>
      </c>
      <c r="U213" s="83" t="s">
        <v>45</v>
      </c>
      <c r="V213" s="83" t="s">
        <v>45</v>
      </c>
      <c r="W213" s="83" t="s">
        <v>45</v>
      </c>
      <c r="X213" s="83" t="s">
        <v>45</v>
      </c>
      <c r="Y213" s="259"/>
      <c r="Z213" s="298"/>
    </row>
    <row r="214" spans="1:26" ht="51.75" customHeight="1" outlineLevel="2" x14ac:dyDescent="0.3">
      <c r="A214" s="244"/>
      <c r="B214" s="250"/>
      <c r="C214" s="110" t="s">
        <v>1203</v>
      </c>
      <c r="D214" s="146" t="s">
        <v>1500</v>
      </c>
      <c r="E214" s="257"/>
      <c r="F214" s="257"/>
      <c r="G214" s="250"/>
      <c r="H214" s="250"/>
      <c r="I214" s="143">
        <v>74</v>
      </c>
      <c r="J214" s="143">
        <v>74</v>
      </c>
      <c r="K214" s="74" t="s">
        <v>45</v>
      </c>
      <c r="L214" s="74" t="s">
        <v>45</v>
      </c>
      <c r="M214" s="81"/>
      <c r="N214" s="143">
        <v>74</v>
      </c>
      <c r="O214" s="74" t="s">
        <v>45</v>
      </c>
      <c r="P214" s="74" t="s">
        <v>45</v>
      </c>
      <c r="Q214" s="85" t="s">
        <v>45</v>
      </c>
      <c r="R214" s="83" t="s">
        <v>45</v>
      </c>
      <c r="S214" s="83" t="s">
        <v>45</v>
      </c>
      <c r="T214" s="83" t="s">
        <v>45</v>
      </c>
      <c r="U214" s="83" t="s">
        <v>45</v>
      </c>
      <c r="V214" s="83" t="s">
        <v>45</v>
      </c>
      <c r="W214" s="83" t="s">
        <v>45</v>
      </c>
      <c r="X214" s="83" t="s">
        <v>45</v>
      </c>
      <c r="Y214" s="259"/>
      <c r="Z214" s="298"/>
    </row>
    <row r="215" spans="1:26" ht="51.75" customHeight="1" outlineLevel="2" x14ac:dyDescent="0.3">
      <c r="A215" s="242" t="s">
        <v>562</v>
      </c>
      <c r="B215" s="250"/>
      <c r="C215" s="110" t="s">
        <v>1204</v>
      </c>
      <c r="D215" s="117" t="s">
        <v>1496</v>
      </c>
      <c r="E215" s="255">
        <v>0.80200000000000005</v>
      </c>
      <c r="F215" s="255">
        <v>0.80200000000000005</v>
      </c>
      <c r="G215" s="250"/>
      <c r="H215" s="250"/>
      <c r="I215" s="143">
        <v>18340</v>
      </c>
      <c r="J215" s="143">
        <v>18340</v>
      </c>
      <c r="K215" s="74" t="s">
        <v>45</v>
      </c>
      <c r="L215" s="74" t="s">
        <v>45</v>
      </c>
      <c r="M215" s="81"/>
      <c r="N215" s="143">
        <v>18340</v>
      </c>
      <c r="O215" s="74" t="s">
        <v>45</v>
      </c>
      <c r="P215" s="74" t="s">
        <v>45</v>
      </c>
      <c r="Q215" s="85">
        <v>181</v>
      </c>
      <c r="R215" s="85">
        <v>0</v>
      </c>
      <c r="S215" s="83">
        <v>92.36</v>
      </c>
      <c r="T215" s="83">
        <v>86.13</v>
      </c>
      <c r="U215" s="134">
        <v>6</v>
      </c>
      <c r="V215" s="134">
        <v>5.5</v>
      </c>
      <c r="W215" s="83">
        <v>1</v>
      </c>
      <c r="X215" s="83">
        <v>0</v>
      </c>
      <c r="Y215" s="259"/>
      <c r="Z215" s="298"/>
    </row>
    <row r="216" spans="1:26" ht="51.75" customHeight="1" outlineLevel="2" x14ac:dyDescent="0.3">
      <c r="A216" s="243"/>
      <c r="B216" s="250"/>
      <c r="C216" s="110" t="s">
        <v>1205</v>
      </c>
      <c r="D216" s="143" t="s">
        <v>1499</v>
      </c>
      <c r="E216" s="256"/>
      <c r="F216" s="256"/>
      <c r="G216" s="250"/>
      <c r="H216" s="250"/>
      <c r="I216" s="143">
        <v>449</v>
      </c>
      <c r="J216" s="143">
        <v>449</v>
      </c>
      <c r="K216" s="74" t="s">
        <v>45</v>
      </c>
      <c r="L216" s="74" t="s">
        <v>45</v>
      </c>
      <c r="M216" s="81"/>
      <c r="N216" s="143">
        <v>449</v>
      </c>
      <c r="O216" s="74" t="s">
        <v>45</v>
      </c>
      <c r="P216" s="74" t="s">
        <v>45</v>
      </c>
      <c r="Q216" s="85" t="s">
        <v>45</v>
      </c>
      <c r="R216" s="83" t="s">
        <v>45</v>
      </c>
      <c r="S216" s="83" t="s">
        <v>45</v>
      </c>
      <c r="T216" s="83" t="s">
        <v>45</v>
      </c>
      <c r="U216" s="83" t="s">
        <v>45</v>
      </c>
      <c r="V216" s="83" t="s">
        <v>45</v>
      </c>
      <c r="W216" s="83" t="s">
        <v>45</v>
      </c>
      <c r="X216" s="83" t="s">
        <v>45</v>
      </c>
      <c r="Y216" s="259"/>
      <c r="Z216" s="298"/>
    </row>
    <row r="217" spans="1:26" ht="51.75" customHeight="1" outlineLevel="2" x14ac:dyDescent="0.3">
      <c r="A217" s="244"/>
      <c r="B217" s="250"/>
      <c r="C217" s="110" t="s">
        <v>1206</v>
      </c>
      <c r="D217" s="146" t="s">
        <v>1500</v>
      </c>
      <c r="E217" s="257"/>
      <c r="F217" s="257"/>
      <c r="G217" s="250"/>
      <c r="H217" s="250"/>
      <c r="I217" s="143">
        <v>78</v>
      </c>
      <c r="J217" s="143">
        <v>78</v>
      </c>
      <c r="K217" s="74" t="s">
        <v>45</v>
      </c>
      <c r="L217" s="74" t="s">
        <v>45</v>
      </c>
      <c r="M217" s="81"/>
      <c r="N217" s="143">
        <v>78</v>
      </c>
      <c r="O217" s="74" t="s">
        <v>45</v>
      </c>
      <c r="P217" s="74" t="s">
        <v>45</v>
      </c>
      <c r="Q217" s="85" t="s">
        <v>45</v>
      </c>
      <c r="R217" s="83" t="s">
        <v>45</v>
      </c>
      <c r="S217" s="83" t="s">
        <v>45</v>
      </c>
      <c r="T217" s="83" t="s">
        <v>45</v>
      </c>
      <c r="U217" s="83" t="s">
        <v>45</v>
      </c>
      <c r="V217" s="83" t="s">
        <v>45</v>
      </c>
      <c r="W217" s="83" t="s">
        <v>45</v>
      </c>
      <c r="X217" s="83" t="s">
        <v>45</v>
      </c>
      <c r="Y217" s="259"/>
      <c r="Z217" s="298"/>
    </row>
    <row r="218" spans="1:26" ht="51.75" customHeight="1" outlineLevel="2" x14ac:dyDescent="0.3">
      <c r="A218" s="242" t="s">
        <v>563</v>
      </c>
      <c r="B218" s="250"/>
      <c r="C218" s="110" t="s">
        <v>1207</v>
      </c>
      <c r="D218" s="117" t="s">
        <v>1496</v>
      </c>
      <c r="E218" s="255">
        <v>0.63790000000000002</v>
      </c>
      <c r="F218" s="255">
        <v>0.63790000000000002</v>
      </c>
      <c r="G218" s="250"/>
      <c r="H218" s="250"/>
      <c r="I218" s="143">
        <v>14660</v>
      </c>
      <c r="J218" s="143">
        <v>14660</v>
      </c>
      <c r="K218" s="74" t="s">
        <v>45</v>
      </c>
      <c r="L218" s="74" t="s">
        <v>45</v>
      </c>
      <c r="M218" s="81"/>
      <c r="N218" s="143">
        <v>14660</v>
      </c>
      <c r="O218" s="74" t="s">
        <v>45</v>
      </c>
      <c r="P218" s="74" t="s">
        <v>45</v>
      </c>
      <c r="Q218" s="85">
        <v>1016</v>
      </c>
      <c r="R218" s="85">
        <v>0</v>
      </c>
      <c r="S218" s="83">
        <v>73.22</v>
      </c>
      <c r="T218" s="83">
        <v>44.67</v>
      </c>
      <c r="U218" s="134">
        <v>5.0999999999999996</v>
      </c>
      <c r="V218" s="134">
        <v>4.8</v>
      </c>
      <c r="W218" s="83">
        <v>1</v>
      </c>
      <c r="X218" s="83">
        <v>0</v>
      </c>
      <c r="Y218" s="259"/>
      <c r="Z218" s="298"/>
    </row>
    <row r="219" spans="1:26" ht="51.75" customHeight="1" outlineLevel="2" x14ac:dyDescent="0.3">
      <c r="A219" s="243"/>
      <c r="B219" s="250"/>
      <c r="C219" s="110" t="s">
        <v>1208</v>
      </c>
      <c r="D219" s="143" t="s">
        <v>1499</v>
      </c>
      <c r="E219" s="256"/>
      <c r="F219" s="256"/>
      <c r="G219" s="250"/>
      <c r="H219" s="250"/>
      <c r="I219" s="143">
        <v>424</v>
      </c>
      <c r="J219" s="143">
        <v>424</v>
      </c>
      <c r="K219" s="74" t="s">
        <v>45</v>
      </c>
      <c r="L219" s="74" t="s">
        <v>45</v>
      </c>
      <c r="M219" s="81"/>
      <c r="N219" s="143">
        <v>424</v>
      </c>
      <c r="O219" s="74" t="s">
        <v>45</v>
      </c>
      <c r="P219" s="74" t="s">
        <v>45</v>
      </c>
      <c r="Q219" s="85" t="s">
        <v>45</v>
      </c>
      <c r="R219" s="85" t="s">
        <v>45</v>
      </c>
      <c r="S219" s="85" t="s">
        <v>45</v>
      </c>
      <c r="T219" s="83" t="s">
        <v>45</v>
      </c>
      <c r="U219" s="85" t="s">
        <v>45</v>
      </c>
      <c r="V219" s="85" t="s">
        <v>45</v>
      </c>
      <c r="W219" s="83" t="s">
        <v>45</v>
      </c>
      <c r="X219" s="83" t="s">
        <v>45</v>
      </c>
      <c r="Y219" s="259"/>
      <c r="Z219" s="298"/>
    </row>
    <row r="220" spans="1:26" ht="51.75" customHeight="1" outlineLevel="2" x14ac:dyDescent="0.3">
      <c r="A220" s="244"/>
      <c r="B220" s="250"/>
      <c r="C220" s="170" t="s">
        <v>1209</v>
      </c>
      <c r="D220" s="146" t="s">
        <v>1500</v>
      </c>
      <c r="E220" s="257"/>
      <c r="F220" s="257"/>
      <c r="G220" s="250"/>
      <c r="H220" s="250"/>
      <c r="I220" s="143">
        <v>67.3</v>
      </c>
      <c r="J220" s="143">
        <v>67.3</v>
      </c>
      <c r="K220" s="74" t="s">
        <v>45</v>
      </c>
      <c r="L220" s="74" t="s">
        <v>45</v>
      </c>
      <c r="M220" s="81"/>
      <c r="N220" s="143">
        <v>67.3</v>
      </c>
      <c r="O220" s="74" t="s">
        <v>45</v>
      </c>
      <c r="P220" s="74" t="s">
        <v>45</v>
      </c>
      <c r="Q220" s="85" t="s">
        <v>45</v>
      </c>
      <c r="R220" s="85" t="s">
        <v>45</v>
      </c>
      <c r="S220" s="85" t="s">
        <v>45</v>
      </c>
      <c r="T220" s="83" t="s">
        <v>45</v>
      </c>
      <c r="U220" s="85" t="s">
        <v>45</v>
      </c>
      <c r="V220" s="85" t="s">
        <v>45</v>
      </c>
      <c r="W220" s="83" t="s">
        <v>45</v>
      </c>
      <c r="X220" s="83" t="s">
        <v>45</v>
      </c>
      <c r="Y220" s="259"/>
      <c r="Z220" s="298"/>
    </row>
    <row r="221" spans="1:26" ht="51.75" customHeight="1" outlineLevel="2" x14ac:dyDescent="0.3">
      <c r="A221" s="242" t="s">
        <v>564</v>
      </c>
      <c r="B221" s="250"/>
      <c r="C221" s="109" t="s">
        <v>1210</v>
      </c>
      <c r="D221" s="117" t="s">
        <v>1496</v>
      </c>
      <c r="E221" s="255">
        <v>1.48</v>
      </c>
      <c r="F221" s="255">
        <v>1.48</v>
      </c>
      <c r="G221" s="250"/>
      <c r="H221" s="250"/>
      <c r="I221" s="143">
        <v>33040</v>
      </c>
      <c r="J221" s="143">
        <v>33040</v>
      </c>
      <c r="K221" s="74" t="s">
        <v>45</v>
      </c>
      <c r="L221" s="74" t="s">
        <v>45</v>
      </c>
      <c r="M221" s="81"/>
      <c r="N221" s="143">
        <v>33040</v>
      </c>
      <c r="O221" s="74" t="s">
        <v>45</v>
      </c>
      <c r="P221" s="74" t="s">
        <v>45</v>
      </c>
      <c r="Q221" s="85">
        <v>217</v>
      </c>
      <c r="R221" s="85">
        <v>0</v>
      </c>
      <c r="S221" s="83">
        <v>100</v>
      </c>
      <c r="T221" s="83">
        <v>50.86</v>
      </c>
      <c r="U221" s="134">
        <v>5.5</v>
      </c>
      <c r="V221" s="134">
        <v>4.9000000000000004</v>
      </c>
      <c r="W221" s="83">
        <v>0</v>
      </c>
      <c r="X221" s="83">
        <v>1</v>
      </c>
      <c r="Y221" s="259"/>
      <c r="Z221" s="298"/>
    </row>
    <row r="222" spans="1:26" ht="51.75" customHeight="1" outlineLevel="2" x14ac:dyDescent="0.3">
      <c r="A222" s="243"/>
      <c r="B222" s="250"/>
      <c r="C222" s="170" t="s">
        <v>1211</v>
      </c>
      <c r="D222" s="143" t="s">
        <v>1499</v>
      </c>
      <c r="E222" s="256"/>
      <c r="F222" s="256"/>
      <c r="G222" s="250"/>
      <c r="H222" s="250"/>
      <c r="I222" s="143">
        <v>957</v>
      </c>
      <c r="J222" s="143">
        <v>957</v>
      </c>
      <c r="K222" s="74" t="s">
        <v>45</v>
      </c>
      <c r="L222" s="74" t="s">
        <v>45</v>
      </c>
      <c r="M222" s="81"/>
      <c r="N222" s="143">
        <v>957</v>
      </c>
      <c r="O222" s="74" t="s">
        <v>45</v>
      </c>
      <c r="P222" s="74" t="s">
        <v>45</v>
      </c>
      <c r="Q222" s="85" t="s">
        <v>45</v>
      </c>
      <c r="R222" s="85" t="s">
        <v>45</v>
      </c>
      <c r="S222" s="85" t="s">
        <v>45</v>
      </c>
      <c r="T222" s="83" t="s">
        <v>45</v>
      </c>
      <c r="U222" s="85" t="s">
        <v>45</v>
      </c>
      <c r="V222" s="83" t="s">
        <v>45</v>
      </c>
      <c r="W222" s="83" t="s">
        <v>45</v>
      </c>
      <c r="X222" s="83" t="s">
        <v>45</v>
      </c>
      <c r="Y222" s="259"/>
      <c r="Z222" s="298"/>
    </row>
    <row r="223" spans="1:26" ht="51.75" customHeight="1" outlineLevel="2" x14ac:dyDescent="0.3">
      <c r="A223" s="244"/>
      <c r="B223" s="250"/>
      <c r="C223" s="170" t="s">
        <v>1212</v>
      </c>
      <c r="D223" s="146" t="s">
        <v>1500</v>
      </c>
      <c r="E223" s="257"/>
      <c r="F223" s="257"/>
      <c r="G223" s="250"/>
      <c r="H223" s="250"/>
      <c r="I223" s="143">
        <v>151.9</v>
      </c>
      <c r="J223" s="143">
        <v>151.9</v>
      </c>
      <c r="K223" s="74" t="s">
        <v>45</v>
      </c>
      <c r="L223" s="74" t="s">
        <v>45</v>
      </c>
      <c r="M223" s="81"/>
      <c r="N223" s="143">
        <v>151.9</v>
      </c>
      <c r="O223" s="74" t="s">
        <v>45</v>
      </c>
      <c r="P223" s="74" t="s">
        <v>45</v>
      </c>
      <c r="Q223" s="85" t="s">
        <v>45</v>
      </c>
      <c r="R223" s="85" t="s">
        <v>45</v>
      </c>
      <c r="S223" s="85" t="s">
        <v>45</v>
      </c>
      <c r="T223" s="83" t="s">
        <v>45</v>
      </c>
      <c r="U223" s="85" t="s">
        <v>45</v>
      </c>
      <c r="V223" s="83" t="s">
        <v>45</v>
      </c>
      <c r="W223" s="83" t="s">
        <v>45</v>
      </c>
      <c r="X223" s="83" t="s">
        <v>45</v>
      </c>
      <c r="Y223" s="259"/>
      <c r="Z223" s="298"/>
    </row>
    <row r="224" spans="1:26" ht="51.75" customHeight="1" outlineLevel="2" x14ac:dyDescent="0.3">
      <c r="A224" s="242" t="s">
        <v>565</v>
      </c>
      <c r="B224" s="250"/>
      <c r="C224" s="170" t="s">
        <v>1213</v>
      </c>
      <c r="D224" s="117" t="s">
        <v>1496</v>
      </c>
      <c r="E224" s="255">
        <v>0.37090000000000001</v>
      </c>
      <c r="F224" s="255">
        <v>0.37090000000000001</v>
      </c>
      <c r="G224" s="250"/>
      <c r="H224" s="250"/>
      <c r="I224" s="143">
        <v>7100</v>
      </c>
      <c r="J224" s="143">
        <v>7100</v>
      </c>
      <c r="K224" s="74" t="s">
        <v>45</v>
      </c>
      <c r="L224" s="74" t="s">
        <v>45</v>
      </c>
      <c r="M224" s="81"/>
      <c r="N224" s="143">
        <v>7100</v>
      </c>
      <c r="O224" s="74" t="s">
        <v>45</v>
      </c>
      <c r="P224" s="74" t="s">
        <v>45</v>
      </c>
      <c r="Q224" s="85">
        <v>0</v>
      </c>
      <c r="R224" s="85">
        <v>0</v>
      </c>
      <c r="S224" s="83">
        <v>91.26</v>
      </c>
      <c r="T224" s="83">
        <v>75.239999999999995</v>
      </c>
      <c r="U224" s="134">
        <v>5.8</v>
      </c>
      <c r="V224" s="134">
        <v>5.4</v>
      </c>
      <c r="W224" s="83">
        <v>0</v>
      </c>
      <c r="X224" s="83">
        <v>0</v>
      </c>
      <c r="Y224" s="259"/>
      <c r="Z224" s="298"/>
    </row>
    <row r="225" spans="1:26" ht="51.75" customHeight="1" outlineLevel="2" x14ac:dyDescent="0.3">
      <c r="A225" s="243"/>
      <c r="B225" s="250"/>
      <c r="C225" s="171" t="s">
        <v>1214</v>
      </c>
      <c r="D225" s="143" t="s">
        <v>1499</v>
      </c>
      <c r="E225" s="256"/>
      <c r="F225" s="256"/>
      <c r="G225" s="250"/>
      <c r="H225" s="250"/>
      <c r="I225" s="143">
        <v>205</v>
      </c>
      <c r="J225" s="143">
        <v>205</v>
      </c>
      <c r="K225" s="74" t="s">
        <v>45</v>
      </c>
      <c r="L225" s="74" t="s">
        <v>45</v>
      </c>
      <c r="M225" s="81"/>
      <c r="N225" s="143">
        <v>205</v>
      </c>
      <c r="O225" s="74" t="s">
        <v>45</v>
      </c>
      <c r="P225" s="74" t="s">
        <v>45</v>
      </c>
      <c r="Q225" s="85" t="s">
        <v>45</v>
      </c>
      <c r="R225" s="85" t="s">
        <v>45</v>
      </c>
      <c r="S225" s="85" t="s">
        <v>45</v>
      </c>
      <c r="T225" s="83" t="s">
        <v>45</v>
      </c>
      <c r="U225" s="85" t="s">
        <v>45</v>
      </c>
      <c r="V225" s="83" t="s">
        <v>45</v>
      </c>
      <c r="W225" s="83" t="s">
        <v>45</v>
      </c>
      <c r="X225" s="83" t="s">
        <v>45</v>
      </c>
      <c r="Y225" s="259"/>
      <c r="Z225" s="298"/>
    </row>
    <row r="226" spans="1:26" ht="51.75" customHeight="1" outlineLevel="2" x14ac:dyDescent="0.3">
      <c r="A226" s="244"/>
      <c r="B226" s="250"/>
      <c r="C226" s="171" t="s">
        <v>1215</v>
      </c>
      <c r="D226" s="146" t="s">
        <v>1500</v>
      </c>
      <c r="E226" s="257"/>
      <c r="F226" s="257"/>
      <c r="G226" s="250"/>
      <c r="H226" s="250"/>
      <c r="I226" s="143">
        <v>32.5</v>
      </c>
      <c r="J226" s="143">
        <v>32.5</v>
      </c>
      <c r="K226" s="74" t="s">
        <v>45</v>
      </c>
      <c r="L226" s="74" t="s">
        <v>45</v>
      </c>
      <c r="M226" s="81"/>
      <c r="N226" s="143">
        <v>32.5</v>
      </c>
      <c r="O226" s="74" t="s">
        <v>45</v>
      </c>
      <c r="P226" s="74" t="s">
        <v>45</v>
      </c>
      <c r="Q226" s="85" t="s">
        <v>45</v>
      </c>
      <c r="R226" s="85" t="s">
        <v>45</v>
      </c>
      <c r="S226" s="85" t="s">
        <v>45</v>
      </c>
      <c r="T226" s="83" t="s">
        <v>45</v>
      </c>
      <c r="U226" s="85" t="s">
        <v>45</v>
      </c>
      <c r="V226" s="83" t="s">
        <v>45</v>
      </c>
      <c r="W226" s="83" t="s">
        <v>45</v>
      </c>
      <c r="X226" s="83" t="s">
        <v>45</v>
      </c>
      <c r="Y226" s="259"/>
      <c r="Z226" s="298"/>
    </row>
    <row r="227" spans="1:26" ht="51.75" customHeight="1" outlineLevel="2" x14ac:dyDescent="0.3">
      <c r="A227" s="242" t="s">
        <v>566</v>
      </c>
      <c r="B227" s="250"/>
      <c r="C227" s="171" t="s">
        <v>1216</v>
      </c>
      <c r="D227" s="117" t="s">
        <v>1496</v>
      </c>
      <c r="E227" s="255">
        <v>0.47099999999999997</v>
      </c>
      <c r="F227" s="255">
        <v>0.47099999999999997</v>
      </c>
      <c r="G227" s="250"/>
      <c r="H227" s="250"/>
      <c r="I227" s="143">
        <v>7410</v>
      </c>
      <c r="J227" s="143">
        <v>7410</v>
      </c>
      <c r="K227" s="74" t="s">
        <v>45</v>
      </c>
      <c r="L227" s="74" t="s">
        <v>45</v>
      </c>
      <c r="M227" s="81"/>
      <c r="N227" s="143">
        <v>7410</v>
      </c>
      <c r="O227" s="74" t="s">
        <v>45</v>
      </c>
      <c r="P227" s="74" t="s">
        <v>45</v>
      </c>
      <c r="Q227" s="85">
        <v>709</v>
      </c>
      <c r="R227" s="85">
        <v>0</v>
      </c>
      <c r="S227" s="83">
        <v>77.680000000000007</v>
      </c>
      <c r="T227" s="83">
        <v>55.87</v>
      </c>
      <c r="U227" s="134">
        <v>8</v>
      </c>
      <c r="V227" s="134">
        <v>7.5</v>
      </c>
      <c r="W227" s="83">
        <v>1</v>
      </c>
      <c r="X227" s="83">
        <v>0</v>
      </c>
      <c r="Y227" s="259"/>
      <c r="Z227" s="298"/>
    </row>
    <row r="228" spans="1:26" ht="51.75" customHeight="1" outlineLevel="2" x14ac:dyDescent="0.3">
      <c r="A228" s="243"/>
      <c r="B228" s="250"/>
      <c r="C228" s="171" t="s">
        <v>1217</v>
      </c>
      <c r="D228" s="143" t="s">
        <v>1499</v>
      </c>
      <c r="E228" s="256"/>
      <c r="F228" s="256"/>
      <c r="G228" s="250"/>
      <c r="H228" s="250"/>
      <c r="I228" s="143">
        <v>215</v>
      </c>
      <c r="J228" s="143">
        <v>215</v>
      </c>
      <c r="K228" s="74" t="s">
        <v>45</v>
      </c>
      <c r="L228" s="74" t="s">
        <v>45</v>
      </c>
      <c r="M228" s="81"/>
      <c r="N228" s="143">
        <v>215</v>
      </c>
      <c r="O228" s="74" t="s">
        <v>45</v>
      </c>
      <c r="P228" s="74" t="s">
        <v>45</v>
      </c>
      <c r="Q228" s="85" t="s">
        <v>45</v>
      </c>
      <c r="R228" s="85" t="s">
        <v>45</v>
      </c>
      <c r="S228" s="85" t="s">
        <v>45</v>
      </c>
      <c r="T228" s="83" t="s">
        <v>45</v>
      </c>
      <c r="U228" s="85" t="s">
        <v>45</v>
      </c>
      <c r="V228" s="85" t="s">
        <v>45</v>
      </c>
      <c r="W228" s="83" t="s">
        <v>45</v>
      </c>
      <c r="X228" s="83" t="s">
        <v>45</v>
      </c>
      <c r="Y228" s="259"/>
      <c r="Z228" s="298"/>
    </row>
    <row r="229" spans="1:26" ht="51.75" customHeight="1" outlineLevel="2" x14ac:dyDescent="0.3">
      <c r="A229" s="244"/>
      <c r="B229" s="250"/>
      <c r="C229" s="171" t="s">
        <v>1218</v>
      </c>
      <c r="D229" s="146" t="s">
        <v>1500</v>
      </c>
      <c r="E229" s="257"/>
      <c r="F229" s="257"/>
      <c r="G229" s="250"/>
      <c r="H229" s="250"/>
      <c r="I229" s="143">
        <v>34</v>
      </c>
      <c r="J229" s="143">
        <v>34</v>
      </c>
      <c r="K229" s="74" t="s">
        <v>45</v>
      </c>
      <c r="L229" s="74" t="s">
        <v>45</v>
      </c>
      <c r="M229" s="81"/>
      <c r="N229" s="143">
        <v>34</v>
      </c>
      <c r="O229" s="74" t="s">
        <v>45</v>
      </c>
      <c r="P229" s="74" t="s">
        <v>45</v>
      </c>
      <c r="Q229" s="85" t="s">
        <v>45</v>
      </c>
      <c r="R229" s="85" t="s">
        <v>45</v>
      </c>
      <c r="S229" s="85" t="s">
        <v>45</v>
      </c>
      <c r="T229" s="83" t="s">
        <v>45</v>
      </c>
      <c r="U229" s="85" t="s">
        <v>45</v>
      </c>
      <c r="V229" s="85" t="s">
        <v>45</v>
      </c>
      <c r="W229" s="83" t="s">
        <v>45</v>
      </c>
      <c r="X229" s="83" t="s">
        <v>45</v>
      </c>
      <c r="Y229" s="259"/>
      <c r="Z229" s="298"/>
    </row>
    <row r="230" spans="1:26" ht="59.25" customHeight="1" outlineLevel="2" x14ac:dyDescent="0.3">
      <c r="A230" s="242" t="s">
        <v>567</v>
      </c>
      <c r="B230" s="250"/>
      <c r="C230" s="110" t="s">
        <v>1219</v>
      </c>
      <c r="D230" s="117" t="s">
        <v>1496</v>
      </c>
      <c r="E230" s="255">
        <v>1.1581999999999999</v>
      </c>
      <c r="F230" s="255">
        <v>1.1581999999999999</v>
      </c>
      <c r="G230" s="250"/>
      <c r="H230" s="250"/>
      <c r="I230" s="143">
        <v>26430</v>
      </c>
      <c r="J230" s="143">
        <v>26430</v>
      </c>
      <c r="K230" s="74" t="s">
        <v>45</v>
      </c>
      <c r="L230" s="74" t="s">
        <v>45</v>
      </c>
      <c r="M230" s="81"/>
      <c r="N230" s="143">
        <v>26430</v>
      </c>
      <c r="O230" s="74" t="s">
        <v>45</v>
      </c>
      <c r="P230" s="74" t="s">
        <v>45</v>
      </c>
      <c r="Q230" s="85">
        <v>953</v>
      </c>
      <c r="R230" s="85">
        <v>0</v>
      </c>
      <c r="S230" s="83">
        <v>100</v>
      </c>
      <c r="T230" s="83">
        <v>0</v>
      </c>
      <c r="U230" s="134">
        <v>6</v>
      </c>
      <c r="V230" s="134">
        <v>5.7</v>
      </c>
      <c r="W230" s="83">
        <v>1</v>
      </c>
      <c r="X230" s="83">
        <v>1</v>
      </c>
      <c r="Y230" s="259"/>
      <c r="Z230" s="298"/>
    </row>
    <row r="231" spans="1:26" ht="51.75" customHeight="1" outlineLevel="2" x14ac:dyDescent="0.3">
      <c r="A231" s="243"/>
      <c r="B231" s="250"/>
      <c r="C231" s="110" t="s">
        <v>1220</v>
      </c>
      <c r="D231" s="143" t="s">
        <v>1499</v>
      </c>
      <c r="E231" s="256"/>
      <c r="F231" s="256"/>
      <c r="G231" s="250"/>
      <c r="H231" s="250"/>
      <c r="I231" s="143">
        <v>766</v>
      </c>
      <c r="J231" s="143">
        <v>766</v>
      </c>
      <c r="K231" s="74" t="s">
        <v>45</v>
      </c>
      <c r="L231" s="74" t="s">
        <v>45</v>
      </c>
      <c r="M231" s="81"/>
      <c r="N231" s="143">
        <v>766</v>
      </c>
      <c r="O231" s="74" t="s">
        <v>45</v>
      </c>
      <c r="P231" s="74" t="s">
        <v>45</v>
      </c>
      <c r="Q231" s="85" t="s">
        <v>45</v>
      </c>
      <c r="R231" s="85" t="s">
        <v>45</v>
      </c>
      <c r="S231" s="85" t="s">
        <v>45</v>
      </c>
      <c r="T231" s="83" t="s">
        <v>45</v>
      </c>
      <c r="U231" s="85" t="s">
        <v>45</v>
      </c>
      <c r="V231" s="85" t="s">
        <v>45</v>
      </c>
      <c r="W231" s="83" t="s">
        <v>45</v>
      </c>
      <c r="X231" s="83" t="s">
        <v>45</v>
      </c>
      <c r="Y231" s="259"/>
      <c r="Z231" s="298"/>
    </row>
    <row r="232" spans="1:26" ht="51.75" customHeight="1" outlineLevel="2" x14ac:dyDescent="0.3">
      <c r="A232" s="244"/>
      <c r="B232" s="250"/>
      <c r="C232" s="110" t="s">
        <v>1221</v>
      </c>
      <c r="D232" s="146" t="s">
        <v>1500</v>
      </c>
      <c r="E232" s="257"/>
      <c r="F232" s="257"/>
      <c r="G232" s="250"/>
      <c r="H232" s="250"/>
      <c r="I232" s="143">
        <v>121.5</v>
      </c>
      <c r="J232" s="143">
        <v>121.5</v>
      </c>
      <c r="K232" s="74" t="s">
        <v>45</v>
      </c>
      <c r="L232" s="74" t="s">
        <v>45</v>
      </c>
      <c r="M232" s="81"/>
      <c r="N232" s="143">
        <v>121.5</v>
      </c>
      <c r="O232" s="74" t="s">
        <v>45</v>
      </c>
      <c r="P232" s="74" t="s">
        <v>45</v>
      </c>
      <c r="Q232" s="85" t="s">
        <v>45</v>
      </c>
      <c r="R232" s="85" t="s">
        <v>45</v>
      </c>
      <c r="S232" s="85" t="s">
        <v>45</v>
      </c>
      <c r="T232" s="83" t="s">
        <v>45</v>
      </c>
      <c r="U232" s="85" t="s">
        <v>45</v>
      </c>
      <c r="V232" s="85" t="s">
        <v>45</v>
      </c>
      <c r="W232" s="83" t="s">
        <v>45</v>
      </c>
      <c r="X232" s="83" t="s">
        <v>45</v>
      </c>
      <c r="Y232" s="259"/>
      <c r="Z232" s="298"/>
    </row>
    <row r="233" spans="1:26" ht="51.75" customHeight="1" outlineLevel="2" x14ac:dyDescent="0.3">
      <c r="A233" s="242" t="s">
        <v>568</v>
      </c>
      <c r="B233" s="250"/>
      <c r="C233" s="110" t="s">
        <v>1222</v>
      </c>
      <c r="D233" s="117" t="s">
        <v>1496</v>
      </c>
      <c r="E233" s="255">
        <v>0.21199999999999999</v>
      </c>
      <c r="F233" s="255">
        <v>0.21199999999999999</v>
      </c>
      <c r="G233" s="250"/>
      <c r="H233" s="250"/>
      <c r="I233" s="143">
        <v>4678</v>
      </c>
      <c r="J233" s="143">
        <v>4678</v>
      </c>
      <c r="K233" s="74" t="s">
        <v>45</v>
      </c>
      <c r="L233" s="74" t="s">
        <v>45</v>
      </c>
      <c r="M233" s="81"/>
      <c r="N233" s="143">
        <v>4678</v>
      </c>
      <c r="O233" s="74" t="s">
        <v>45</v>
      </c>
      <c r="P233" s="74" t="s">
        <v>45</v>
      </c>
      <c r="Q233" s="85">
        <v>0</v>
      </c>
      <c r="R233" s="85">
        <v>0</v>
      </c>
      <c r="S233" s="83">
        <v>100</v>
      </c>
      <c r="T233" s="83">
        <v>0</v>
      </c>
      <c r="U233" s="134">
        <v>6</v>
      </c>
      <c r="V233" s="134">
        <v>5.4</v>
      </c>
      <c r="W233" s="83">
        <v>0</v>
      </c>
      <c r="X233" s="83">
        <v>0</v>
      </c>
      <c r="Y233" s="259"/>
      <c r="Z233" s="298"/>
    </row>
    <row r="234" spans="1:26" ht="51.75" customHeight="1" outlineLevel="2" x14ac:dyDescent="0.3">
      <c r="A234" s="243"/>
      <c r="B234" s="250"/>
      <c r="C234" s="110" t="s">
        <v>1223</v>
      </c>
      <c r="D234" s="143" t="s">
        <v>1499</v>
      </c>
      <c r="E234" s="256"/>
      <c r="F234" s="256"/>
      <c r="G234" s="250"/>
      <c r="H234" s="250"/>
      <c r="I234" s="143">
        <v>115</v>
      </c>
      <c r="J234" s="143">
        <v>115</v>
      </c>
      <c r="K234" s="74" t="s">
        <v>45</v>
      </c>
      <c r="L234" s="74" t="s">
        <v>45</v>
      </c>
      <c r="M234" s="81"/>
      <c r="N234" s="143">
        <v>115</v>
      </c>
      <c r="O234" s="74" t="s">
        <v>45</v>
      </c>
      <c r="P234" s="74" t="s">
        <v>45</v>
      </c>
      <c r="Q234" s="85" t="s">
        <v>45</v>
      </c>
      <c r="R234" s="85" t="s">
        <v>45</v>
      </c>
      <c r="S234" s="85" t="s">
        <v>45</v>
      </c>
      <c r="T234" s="83" t="s">
        <v>45</v>
      </c>
      <c r="U234" s="85" t="s">
        <v>45</v>
      </c>
      <c r="V234" s="85" t="s">
        <v>45</v>
      </c>
      <c r="W234" s="83" t="s">
        <v>45</v>
      </c>
      <c r="X234" s="83" t="s">
        <v>45</v>
      </c>
      <c r="Y234" s="259"/>
      <c r="Z234" s="298"/>
    </row>
    <row r="235" spans="1:26" ht="51.75" customHeight="1" outlineLevel="2" x14ac:dyDescent="0.3">
      <c r="A235" s="244"/>
      <c r="B235" s="250"/>
      <c r="C235" s="110" t="s">
        <v>1224</v>
      </c>
      <c r="D235" s="146" t="s">
        <v>1500</v>
      </c>
      <c r="E235" s="257"/>
      <c r="F235" s="257"/>
      <c r="G235" s="250"/>
      <c r="H235" s="250"/>
      <c r="I235" s="143">
        <v>19</v>
      </c>
      <c r="J235" s="143">
        <v>19</v>
      </c>
      <c r="K235" s="74" t="s">
        <v>45</v>
      </c>
      <c r="L235" s="74" t="s">
        <v>45</v>
      </c>
      <c r="M235" s="81"/>
      <c r="N235" s="143">
        <v>19</v>
      </c>
      <c r="O235" s="74" t="s">
        <v>45</v>
      </c>
      <c r="P235" s="74" t="s">
        <v>45</v>
      </c>
      <c r="Q235" s="85" t="s">
        <v>45</v>
      </c>
      <c r="R235" s="85" t="s">
        <v>45</v>
      </c>
      <c r="S235" s="85" t="s">
        <v>45</v>
      </c>
      <c r="T235" s="83" t="s">
        <v>45</v>
      </c>
      <c r="U235" s="85" t="s">
        <v>45</v>
      </c>
      <c r="V235" s="85" t="s">
        <v>45</v>
      </c>
      <c r="W235" s="83" t="s">
        <v>45</v>
      </c>
      <c r="X235" s="83" t="s">
        <v>45</v>
      </c>
      <c r="Y235" s="259"/>
      <c r="Z235" s="298"/>
    </row>
    <row r="236" spans="1:26" ht="51.75" customHeight="1" outlineLevel="2" x14ac:dyDescent="0.3">
      <c r="A236" s="242" t="s">
        <v>569</v>
      </c>
      <c r="B236" s="250"/>
      <c r="C236" s="110" t="s">
        <v>1225</v>
      </c>
      <c r="D236" s="117" t="s">
        <v>1496</v>
      </c>
      <c r="E236" s="255">
        <v>2.9287000000000001</v>
      </c>
      <c r="F236" s="255">
        <v>2.9287000000000001</v>
      </c>
      <c r="G236" s="250"/>
      <c r="H236" s="250"/>
      <c r="I236" s="143">
        <v>54787</v>
      </c>
      <c r="J236" s="143">
        <v>54787</v>
      </c>
      <c r="K236" s="74" t="s">
        <v>45</v>
      </c>
      <c r="L236" s="74" t="s">
        <v>45</v>
      </c>
      <c r="M236" s="81"/>
      <c r="N236" s="143">
        <v>54787</v>
      </c>
      <c r="O236" s="74" t="s">
        <v>45</v>
      </c>
      <c r="P236" s="74" t="s">
        <v>45</v>
      </c>
      <c r="Q236" s="85">
        <v>0</v>
      </c>
      <c r="R236" s="85">
        <v>0</v>
      </c>
      <c r="S236" s="83">
        <v>100</v>
      </c>
      <c r="T236" s="83">
        <v>47.1</v>
      </c>
      <c r="U236" s="134">
        <v>6.2</v>
      </c>
      <c r="V236" s="134">
        <v>5.9</v>
      </c>
      <c r="W236" s="83">
        <v>0</v>
      </c>
      <c r="X236" s="83">
        <v>2</v>
      </c>
      <c r="Y236" s="259"/>
      <c r="Z236" s="298"/>
    </row>
    <row r="237" spans="1:26" ht="51.75" customHeight="1" outlineLevel="2" x14ac:dyDescent="0.3">
      <c r="A237" s="243"/>
      <c r="B237" s="250"/>
      <c r="C237" s="110" t="s">
        <v>1226</v>
      </c>
      <c r="D237" s="143" t="s">
        <v>1499</v>
      </c>
      <c r="E237" s="256"/>
      <c r="F237" s="256"/>
      <c r="G237" s="250"/>
      <c r="H237" s="250"/>
      <c r="I237" s="143">
        <v>1555</v>
      </c>
      <c r="J237" s="143">
        <v>1555</v>
      </c>
      <c r="K237" s="74" t="s">
        <v>45</v>
      </c>
      <c r="L237" s="74" t="s">
        <v>45</v>
      </c>
      <c r="M237" s="81"/>
      <c r="N237" s="143">
        <v>1555</v>
      </c>
      <c r="O237" s="74" t="s">
        <v>45</v>
      </c>
      <c r="P237" s="74" t="s">
        <v>45</v>
      </c>
      <c r="Q237" s="85" t="s">
        <v>45</v>
      </c>
      <c r="R237" s="85" t="s">
        <v>45</v>
      </c>
      <c r="S237" s="85" t="s">
        <v>45</v>
      </c>
      <c r="T237" s="83" t="s">
        <v>45</v>
      </c>
      <c r="U237" s="85" t="s">
        <v>45</v>
      </c>
      <c r="V237" s="85" t="s">
        <v>45</v>
      </c>
      <c r="W237" s="83" t="s">
        <v>45</v>
      </c>
      <c r="X237" s="83" t="s">
        <v>45</v>
      </c>
      <c r="Y237" s="259"/>
      <c r="Z237" s="298"/>
    </row>
    <row r="238" spans="1:26" ht="51.75" customHeight="1" outlineLevel="2" x14ac:dyDescent="0.3">
      <c r="A238" s="244"/>
      <c r="B238" s="250"/>
      <c r="C238" s="172" t="s">
        <v>1227</v>
      </c>
      <c r="D238" s="146" t="s">
        <v>1500</v>
      </c>
      <c r="E238" s="257"/>
      <c r="F238" s="257"/>
      <c r="G238" s="250"/>
      <c r="H238" s="250"/>
      <c r="I238" s="143">
        <v>251.9</v>
      </c>
      <c r="J238" s="143">
        <v>251.9</v>
      </c>
      <c r="K238" s="74" t="s">
        <v>45</v>
      </c>
      <c r="L238" s="74" t="s">
        <v>45</v>
      </c>
      <c r="M238" s="81"/>
      <c r="N238" s="143">
        <v>251.9</v>
      </c>
      <c r="O238" s="74" t="s">
        <v>45</v>
      </c>
      <c r="P238" s="74" t="s">
        <v>45</v>
      </c>
      <c r="Q238" s="85" t="s">
        <v>45</v>
      </c>
      <c r="R238" s="85" t="s">
        <v>45</v>
      </c>
      <c r="S238" s="85" t="s">
        <v>45</v>
      </c>
      <c r="T238" s="83" t="s">
        <v>45</v>
      </c>
      <c r="U238" s="85" t="s">
        <v>45</v>
      </c>
      <c r="V238" s="85" t="s">
        <v>45</v>
      </c>
      <c r="W238" s="83" t="s">
        <v>45</v>
      </c>
      <c r="X238" s="83" t="s">
        <v>45</v>
      </c>
      <c r="Y238" s="259"/>
      <c r="Z238" s="298"/>
    </row>
    <row r="239" spans="1:26" ht="51.75" customHeight="1" outlineLevel="2" x14ac:dyDescent="0.3">
      <c r="A239" s="242" t="s">
        <v>570</v>
      </c>
      <c r="B239" s="250"/>
      <c r="C239" s="172" t="s">
        <v>1228</v>
      </c>
      <c r="D239" s="117" t="s">
        <v>1496</v>
      </c>
      <c r="E239" s="255">
        <v>2.4300999999999999</v>
      </c>
      <c r="F239" s="255">
        <v>2.4300999999999999</v>
      </c>
      <c r="G239" s="250"/>
      <c r="H239" s="250"/>
      <c r="I239" s="143">
        <v>55900</v>
      </c>
      <c r="J239" s="143">
        <v>55900</v>
      </c>
      <c r="K239" s="74" t="s">
        <v>45</v>
      </c>
      <c r="L239" s="74" t="s">
        <v>45</v>
      </c>
      <c r="M239" s="81"/>
      <c r="N239" s="143">
        <v>55900</v>
      </c>
      <c r="O239" s="74" t="s">
        <v>45</v>
      </c>
      <c r="P239" s="74" t="s">
        <v>45</v>
      </c>
      <c r="Q239" s="85">
        <v>55</v>
      </c>
      <c r="R239" s="85">
        <v>0</v>
      </c>
      <c r="S239" s="83">
        <v>100</v>
      </c>
      <c r="T239" s="83">
        <v>0</v>
      </c>
      <c r="U239" s="134">
        <v>6.2</v>
      </c>
      <c r="V239" s="134">
        <v>5.5</v>
      </c>
      <c r="W239" s="83">
        <v>1</v>
      </c>
      <c r="X239" s="83">
        <v>0</v>
      </c>
      <c r="Y239" s="259"/>
      <c r="Z239" s="298"/>
    </row>
    <row r="240" spans="1:26" ht="51.75" customHeight="1" outlineLevel="2" x14ac:dyDescent="0.3">
      <c r="A240" s="243"/>
      <c r="B240" s="250"/>
      <c r="C240" s="170" t="s">
        <v>1229</v>
      </c>
      <c r="D240" s="143" t="s">
        <v>1499</v>
      </c>
      <c r="E240" s="256"/>
      <c r="F240" s="256"/>
      <c r="G240" s="250"/>
      <c r="H240" s="250"/>
      <c r="I240" s="143">
        <v>1622</v>
      </c>
      <c r="J240" s="143">
        <v>1622</v>
      </c>
      <c r="K240" s="74" t="s">
        <v>45</v>
      </c>
      <c r="L240" s="74" t="s">
        <v>45</v>
      </c>
      <c r="M240" s="81"/>
      <c r="N240" s="143">
        <v>1622</v>
      </c>
      <c r="O240" s="74" t="s">
        <v>45</v>
      </c>
      <c r="P240" s="74" t="s">
        <v>45</v>
      </c>
      <c r="Q240" s="85" t="s">
        <v>45</v>
      </c>
      <c r="R240" s="85" t="s">
        <v>45</v>
      </c>
      <c r="S240" s="85" t="s">
        <v>45</v>
      </c>
      <c r="T240" s="83" t="s">
        <v>45</v>
      </c>
      <c r="U240" s="85" t="s">
        <v>45</v>
      </c>
      <c r="V240" s="85" t="s">
        <v>45</v>
      </c>
      <c r="W240" s="83" t="s">
        <v>45</v>
      </c>
      <c r="X240" s="83" t="s">
        <v>45</v>
      </c>
      <c r="Y240" s="259"/>
      <c r="Z240" s="298"/>
    </row>
    <row r="241" spans="1:26" ht="51.75" customHeight="1" outlineLevel="2" x14ac:dyDescent="0.3">
      <c r="A241" s="244"/>
      <c r="B241" s="250"/>
      <c r="C241" s="170" t="s">
        <v>1230</v>
      </c>
      <c r="D241" s="146" t="s">
        <v>1500</v>
      </c>
      <c r="E241" s="257"/>
      <c r="F241" s="257"/>
      <c r="G241" s="250"/>
      <c r="H241" s="250"/>
      <c r="I241" s="143">
        <v>257.3</v>
      </c>
      <c r="J241" s="143">
        <v>257.3</v>
      </c>
      <c r="K241" s="74" t="s">
        <v>45</v>
      </c>
      <c r="L241" s="74" t="s">
        <v>45</v>
      </c>
      <c r="M241" s="81"/>
      <c r="N241" s="143">
        <v>257.3</v>
      </c>
      <c r="O241" s="74" t="s">
        <v>45</v>
      </c>
      <c r="P241" s="74" t="s">
        <v>45</v>
      </c>
      <c r="Q241" s="85" t="s">
        <v>45</v>
      </c>
      <c r="R241" s="85" t="s">
        <v>45</v>
      </c>
      <c r="S241" s="85" t="s">
        <v>45</v>
      </c>
      <c r="T241" s="83" t="s">
        <v>45</v>
      </c>
      <c r="U241" s="85" t="s">
        <v>45</v>
      </c>
      <c r="V241" s="85" t="s">
        <v>45</v>
      </c>
      <c r="W241" s="83" t="s">
        <v>45</v>
      </c>
      <c r="X241" s="83" t="s">
        <v>45</v>
      </c>
      <c r="Y241" s="259"/>
      <c r="Z241" s="298"/>
    </row>
    <row r="242" spans="1:26" ht="51.75" customHeight="1" outlineLevel="2" x14ac:dyDescent="0.3">
      <c r="A242" s="242" t="s">
        <v>571</v>
      </c>
      <c r="B242" s="250"/>
      <c r="C242" s="110" t="s">
        <v>1231</v>
      </c>
      <c r="D242" s="117" t="s">
        <v>1496</v>
      </c>
      <c r="E242" s="255">
        <v>1.7849999999999999</v>
      </c>
      <c r="F242" s="255">
        <v>1.7849999999999999</v>
      </c>
      <c r="G242" s="250"/>
      <c r="H242" s="250"/>
      <c r="I242" s="143">
        <v>35000</v>
      </c>
      <c r="J242" s="143">
        <v>35000</v>
      </c>
      <c r="K242" s="74" t="s">
        <v>45</v>
      </c>
      <c r="L242" s="74" t="s">
        <v>45</v>
      </c>
      <c r="M242" s="81"/>
      <c r="N242" s="143">
        <v>35000</v>
      </c>
      <c r="O242" s="74" t="s">
        <v>45</v>
      </c>
      <c r="P242" s="74" t="s">
        <v>45</v>
      </c>
      <c r="Q242" s="85">
        <v>112</v>
      </c>
      <c r="R242" s="85">
        <v>0</v>
      </c>
      <c r="S242" s="83">
        <v>90</v>
      </c>
      <c r="T242" s="83">
        <v>62.4</v>
      </c>
      <c r="U242" s="134">
        <v>6.2</v>
      </c>
      <c r="V242" s="134">
        <v>5.9</v>
      </c>
      <c r="W242" s="83">
        <v>0</v>
      </c>
      <c r="X242" s="83">
        <v>3</v>
      </c>
      <c r="Y242" s="259"/>
      <c r="Z242" s="298"/>
    </row>
    <row r="243" spans="1:26" ht="51.75" customHeight="1" outlineLevel="2" x14ac:dyDescent="0.3">
      <c r="A243" s="243"/>
      <c r="B243" s="250"/>
      <c r="C243" s="110" t="s">
        <v>1232</v>
      </c>
      <c r="D243" s="143" t="s">
        <v>1499</v>
      </c>
      <c r="E243" s="256"/>
      <c r="F243" s="256"/>
      <c r="G243" s="250"/>
      <c r="H243" s="250"/>
      <c r="I243" s="143">
        <v>995</v>
      </c>
      <c r="J243" s="143">
        <v>995</v>
      </c>
      <c r="K243" s="74" t="s">
        <v>45</v>
      </c>
      <c r="L243" s="74" t="s">
        <v>45</v>
      </c>
      <c r="M243" s="81"/>
      <c r="N243" s="143">
        <v>995</v>
      </c>
      <c r="O243" s="74" t="s">
        <v>45</v>
      </c>
      <c r="P243" s="74" t="s">
        <v>45</v>
      </c>
      <c r="Q243" s="85" t="s">
        <v>45</v>
      </c>
      <c r="R243" s="85" t="s">
        <v>45</v>
      </c>
      <c r="S243" s="85" t="s">
        <v>45</v>
      </c>
      <c r="T243" s="83" t="s">
        <v>45</v>
      </c>
      <c r="U243" s="85" t="s">
        <v>45</v>
      </c>
      <c r="V243" s="85" t="s">
        <v>45</v>
      </c>
      <c r="W243" s="83" t="s">
        <v>45</v>
      </c>
      <c r="X243" s="83" t="s">
        <v>45</v>
      </c>
      <c r="Y243" s="259"/>
      <c r="Z243" s="298"/>
    </row>
    <row r="244" spans="1:26" ht="51.75" customHeight="1" outlineLevel="2" x14ac:dyDescent="0.3">
      <c r="A244" s="244"/>
      <c r="B244" s="250"/>
      <c r="C244" s="110" t="s">
        <v>1233</v>
      </c>
      <c r="D244" s="146" t="s">
        <v>1500</v>
      </c>
      <c r="E244" s="257"/>
      <c r="F244" s="257"/>
      <c r="G244" s="250"/>
      <c r="H244" s="250"/>
      <c r="I244" s="143">
        <v>163.4</v>
      </c>
      <c r="J244" s="143">
        <v>163.4</v>
      </c>
      <c r="K244" s="74" t="s">
        <v>45</v>
      </c>
      <c r="L244" s="74" t="s">
        <v>45</v>
      </c>
      <c r="M244" s="81"/>
      <c r="N244" s="143">
        <v>163.4</v>
      </c>
      <c r="O244" s="74" t="s">
        <v>45</v>
      </c>
      <c r="P244" s="74" t="s">
        <v>45</v>
      </c>
      <c r="Q244" s="85" t="s">
        <v>45</v>
      </c>
      <c r="R244" s="85" t="s">
        <v>45</v>
      </c>
      <c r="S244" s="85" t="s">
        <v>45</v>
      </c>
      <c r="T244" s="83" t="s">
        <v>45</v>
      </c>
      <c r="U244" s="85" t="s">
        <v>45</v>
      </c>
      <c r="V244" s="85" t="s">
        <v>45</v>
      </c>
      <c r="W244" s="83" t="s">
        <v>45</v>
      </c>
      <c r="X244" s="83" t="s">
        <v>45</v>
      </c>
      <c r="Y244" s="259"/>
      <c r="Z244" s="298"/>
    </row>
    <row r="245" spans="1:26" ht="51.75" customHeight="1" outlineLevel="2" x14ac:dyDescent="0.3">
      <c r="A245" s="242" t="s">
        <v>572</v>
      </c>
      <c r="B245" s="250"/>
      <c r="C245" s="110" t="s">
        <v>1234</v>
      </c>
      <c r="D245" s="117" t="s">
        <v>1496</v>
      </c>
      <c r="E245" s="255">
        <v>1.7849999999999999</v>
      </c>
      <c r="F245" s="255">
        <v>1.7849999999999999</v>
      </c>
      <c r="G245" s="250"/>
      <c r="H245" s="250"/>
      <c r="I245" s="143">
        <v>35700</v>
      </c>
      <c r="J245" s="143">
        <v>35700</v>
      </c>
      <c r="K245" s="74" t="s">
        <v>45</v>
      </c>
      <c r="L245" s="74" t="s">
        <v>45</v>
      </c>
      <c r="M245" s="81"/>
      <c r="N245" s="143">
        <v>35700</v>
      </c>
      <c r="O245" s="74" t="s">
        <v>45</v>
      </c>
      <c r="P245" s="74" t="s">
        <v>45</v>
      </c>
      <c r="Q245" s="85">
        <v>906</v>
      </c>
      <c r="R245" s="85">
        <v>0</v>
      </c>
      <c r="S245" s="83">
        <v>73.8</v>
      </c>
      <c r="T245" s="83">
        <v>50.4</v>
      </c>
      <c r="U245" s="134">
        <v>5</v>
      </c>
      <c r="V245" s="134">
        <v>4.9000000000000004</v>
      </c>
      <c r="W245" s="83">
        <v>4</v>
      </c>
      <c r="X245" s="83">
        <v>1</v>
      </c>
      <c r="Y245" s="259"/>
      <c r="Z245" s="298"/>
    </row>
    <row r="246" spans="1:26" ht="51.75" customHeight="1" outlineLevel="2" x14ac:dyDescent="0.3">
      <c r="A246" s="243"/>
      <c r="B246" s="250"/>
      <c r="C246" s="110" t="s">
        <v>1235</v>
      </c>
      <c r="D246" s="143" t="s">
        <v>1499</v>
      </c>
      <c r="E246" s="256"/>
      <c r="F246" s="256"/>
      <c r="G246" s="250"/>
      <c r="H246" s="250"/>
      <c r="I246" s="143">
        <v>1000</v>
      </c>
      <c r="J246" s="143">
        <v>1000</v>
      </c>
      <c r="K246" s="74" t="s">
        <v>45</v>
      </c>
      <c r="L246" s="74" t="s">
        <v>45</v>
      </c>
      <c r="M246" s="81"/>
      <c r="N246" s="143">
        <v>1000</v>
      </c>
      <c r="O246" s="74" t="s">
        <v>45</v>
      </c>
      <c r="P246" s="74" t="s">
        <v>45</v>
      </c>
      <c r="Q246" s="85" t="s">
        <v>45</v>
      </c>
      <c r="R246" s="85" t="s">
        <v>45</v>
      </c>
      <c r="S246" s="85" t="s">
        <v>45</v>
      </c>
      <c r="T246" s="83" t="s">
        <v>45</v>
      </c>
      <c r="U246" s="85" t="s">
        <v>45</v>
      </c>
      <c r="V246" s="85" t="s">
        <v>45</v>
      </c>
      <c r="W246" s="83" t="s">
        <v>45</v>
      </c>
      <c r="X246" s="83" t="s">
        <v>45</v>
      </c>
      <c r="Y246" s="259"/>
      <c r="Z246" s="298"/>
    </row>
    <row r="247" spans="1:26" ht="51.75" customHeight="1" outlineLevel="2" x14ac:dyDescent="0.3">
      <c r="A247" s="244"/>
      <c r="B247" s="250"/>
      <c r="C247" s="110" t="s">
        <v>1236</v>
      </c>
      <c r="D247" s="146" t="s">
        <v>1500</v>
      </c>
      <c r="E247" s="257"/>
      <c r="F247" s="257"/>
      <c r="G247" s="250"/>
      <c r="H247" s="250"/>
      <c r="I247" s="143">
        <v>164.3</v>
      </c>
      <c r="J247" s="143">
        <v>164.3</v>
      </c>
      <c r="K247" s="74" t="s">
        <v>45</v>
      </c>
      <c r="L247" s="74" t="s">
        <v>45</v>
      </c>
      <c r="M247" s="81"/>
      <c r="N247" s="143">
        <v>164.3</v>
      </c>
      <c r="O247" s="74" t="s">
        <v>45</v>
      </c>
      <c r="P247" s="74" t="s">
        <v>45</v>
      </c>
      <c r="Q247" s="85" t="s">
        <v>45</v>
      </c>
      <c r="R247" s="85" t="s">
        <v>45</v>
      </c>
      <c r="S247" s="85" t="s">
        <v>45</v>
      </c>
      <c r="T247" s="83" t="s">
        <v>45</v>
      </c>
      <c r="U247" s="85" t="s">
        <v>45</v>
      </c>
      <c r="V247" s="85" t="s">
        <v>45</v>
      </c>
      <c r="W247" s="83" t="s">
        <v>45</v>
      </c>
      <c r="X247" s="83" t="s">
        <v>45</v>
      </c>
      <c r="Y247" s="259"/>
      <c r="Z247" s="298"/>
    </row>
    <row r="248" spans="1:26" ht="51.75" customHeight="1" outlineLevel="2" x14ac:dyDescent="0.3">
      <c r="A248" s="78" t="s">
        <v>573</v>
      </c>
      <c r="B248" s="250"/>
      <c r="C248" s="110" t="s">
        <v>1237</v>
      </c>
      <c r="D248" s="117" t="s">
        <v>1496</v>
      </c>
      <c r="E248" s="120">
        <v>3.5000000000000003E-2</v>
      </c>
      <c r="F248" s="120">
        <v>3.5000000000000003E-2</v>
      </c>
      <c r="G248" s="250"/>
      <c r="H248" s="250"/>
      <c r="I248" s="143">
        <v>950</v>
      </c>
      <c r="J248" s="143">
        <v>950</v>
      </c>
      <c r="K248" s="74" t="s">
        <v>45</v>
      </c>
      <c r="L248" s="74" t="s">
        <v>45</v>
      </c>
      <c r="M248" s="81"/>
      <c r="N248" s="143">
        <v>950</v>
      </c>
      <c r="O248" s="74" t="s">
        <v>45</v>
      </c>
      <c r="P248" s="74" t="s">
        <v>45</v>
      </c>
      <c r="Q248" s="85">
        <v>0</v>
      </c>
      <c r="R248" s="85">
        <v>0</v>
      </c>
      <c r="S248" s="83" t="s">
        <v>45</v>
      </c>
      <c r="T248" s="83">
        <v>0</v>
      </c>
      <c r="U248" s="134">
        <v>6</v>
      </c>
      <c r="V248" s="134">
        <v>5.5</v>
      </c>
      <c r="W248" s="83">
        <v>0</v>
      </c>
      <c r="X248" s="83">
        <v>0</v>
      </c>
      <c r="Y248" s="259"/>
      <c r="Z248" s="298"/>
    </row>
    <row r="249" spans="1:26" ht="51.75" customHeight="1" outlineLevel="2" x14ac:dyDescent="0.3">
      <c r="A249" s="78" t="s">
        <v>574</v>
      </c>
      <c r="B249" s="250"/>
      <c r="C249" s="110" t="s">
        <v>1238</v>
      </c>
      <c r="D249" s="117" t="s">
        <v>1496</v>
      </c>
      <c r="E249" s="120">
        <v>0.125</v>
      </c>
      <c r="F249" s="120">
        <v>0.125</v>
      </c>
      <c r="G249" s="250"/>
      <c r="H249" s="250"/>
      <c r="I249" s="143">
        <v>3020</v>
      </c>
      <c r="J249" s="143">
        <v>3020</v>
      </c>
      <c r="K249" s="74" t="s">
        <v>45</v>
      </c>
      <c r="L249" s="74" t="s">
        <v>45</v>
      </c>
      <c r="M249" s="81"/>
      <c r="N249" s="143">
        <v>3020</v>
      </c>
      <c r="O249" s="74" t="s">
        <v>45</v>
      </c>
      <c r="P249" s="74" t="s">
        <v>45</v>
      </c>
      <c r="Q249" s="85">
        <v>0</v>
      </c>
      <c r="R249" s="85">
        <v>0</v>
      </c>
      <c r="S249" s="83" t="s">
        <v>45</v>
      </c>
      <c r="T249" s="83">
        <v>0</v>
      </c>
      <c r="U249" s="134">
        <v>6.5</v>
      </c>
      <c r="V249" s="134">
        <v>4.8</v>
      </c>
      <c r="W249" s="83">
        <v>0</v>
      </c>
      <c r="X249" s="83">
        <v>0</v>
      </c>
      <c r="Y249" s="259"/>
      <c r="Z249" s="298"/>
    </row>
    <row r="250" spans="1:26" ht="51.75" customHeight="1" outlineLevel="2" x14ac:dyDescent="0.3">
      <c r="A250" s="78" t="s">
        <v>575</v>
      </c>
      <c r="B250" s="250"/>
      <c r="C250" s="110" t="s">
        <v>1239</v>
      </c>
      <c r="D250" s="117" t="s">
        <v>1496</v>
      </c>
      <c r="E250" s="120">
        <v>0.24</v>
      </c>
      <c r="F250" s="120">
        <v>0.24</v>
      </c>
      <c r="G250" s="250"/>
      <c r="H250" s="250"/>
      <c r="I250" s="143">
        <v>3040</v>
      </c>
      <c r="J250" s="143">
        <v>3040</v>
      </c>
      <c r="K250" s="74" t="s">
        <v>45</v>
      </c>
      <c r="L250" s="74" t="s">
        <v>45</v>
      </c>
      <c r="M250" s="81"/>
      <c r="N250" s="143">
        <v>3040</v>
      </c>
      <c r="O250" s="74" t="s">
        <v>45</v>
      </c>
      <c r="P250" s="74" t="s">
        <v>45</v>
      </c>
      <c r="Q250" s="85">
        <v>0</v>
      </c>
      <c r="R250" s="85">
        <v>0</v>
      </c>
      <c r="S250" s="83" t="s">
        <v>45</v>
      </c>
      <c r="T250" s="83">
        <v>0</v>
      </c>
      <c r="U250" s="134">
        <v>6</v>
      </c>
      <c r="V250" s="134">
        <v>5.4</v>
      </c>
      <c r="W250" s="83">
        <v>0</v>
      </c>
      <c r="X250" s="83">
        <v>0</v>
      </c>
      <c r="Y250" s="259"/>
      <c r="Z250" s="298"/>
    </row>
    <row r="251" spans="1:26" ht="22.5" outlineLevel="1" x14ac:dyDescent="0.3">
      <c r="A251" s="126" t="s">
        <v>133</v>
      </c>
      <c r="B251" s="250"/>
      <c r="C251" s="106" t="s">
        <v>1240</v>
      </c>
      <c r="D251" s="84" t="s">
        <v>1502</v>
      </c>
      <c r="E251" s="87">
        <f>SUM(E252:E296)</f>
        <v>52.0167</v>
      </c>
      <c r="F251" s="87">
        <f>SUM(F252:F296)</f>
        <v>52.0167</v>
      </c>
      <c r="G251" s="250"/>
      <c r="H251" s="250"/>
      <c r="I251" s="76">
        <f>SUM(I252:I296)</f>
        <v>844747.54299999995</v>
      </c>
      <c r="J251" s="76">
        <f>SUM(J252:J296)</f>
        <v>844747.54299999995</v>
      </c>
      <c r="K251" s="74"/>
      <c r="L251" s="74"/>
      <c r="M251" s="81"/>
      <c r="N251" s="76">
        <f>SUM(N252:N296)</f>
        <v>844747.54299999995</v>
      </c>
      <c r="O251" s="74"/>
      <c r="P251" s="74"/>
      <c r="Q251" s="74"/>
      <c r="R251" s="74"/>
      <c r="S251" s="83"/>
      <c r="T251" s="83"/>
      <c r="U251" s="74"/>
      <c r="V251" s="74"/>
      <c r="W251" s="83"/>
      <c r="X251" s="83"/>
      <c r="Y251" s="259"/>
      <c r="Z251" s="298"/>
    </row>
    <row r="252" spans="1:26" ht="44.25" customHeight="1" outlineLevel="1" x14ac:dyDescent="0.3">
      <c r="A252" s="242" t="s">
        <v>134</v>
      </c>
      <c r="B252" s="250"/>
      <c r="C252" s="109" t="s">
        <v>1241</v>
      </c>
      <c r="D252" s="117" t="s">
        <v>1496</v>
      </c>
      <c r="E252" s="255">
        <v>1.92</v>
      </c>
      <c r="F252" s="255">
        <v>1.92</v>
      </c>
      <c r="G252" s="250"/>
      <c r="H252" s="250"/>
      <c r="I252" s="143">
        <v>27500</v>
      </c>
      <c r="J252" s="143">
        <v>27500</v>
      </c>
      <c r="K252" s="74" t="s">
        <v>45</v>
      </c>
      <c r="L252" s="74" t="s">
        <v>45</v>
      </c>
      <c r="M252" s="81"/>
      <c r="N252" s="143">
        <v>27500</v>
      </c>
      <c r="O252" s="74" t="s">
        <v>45</v>
      </c>
      <c r="P252" s="74" t="s">
        <v>45</v>
      </c>
      <c r="Q252" s="85">
        <v>17</v>
      </c>
      <c r="R252" s="85">
        <v>0</v>
      </c>
      <c r="S252" s="85">
        <v>96.5</v>
      </c>
      <c r="T252" s="134">
        <v>0</v>
      </c>
      <c r="U252" s="85">
        <v>6</v>
      </c>
      <c r="V252" s="182">
        <v>5.2</v>
      </c>
      <c r="W252" s="83">
        <v>0</v>
      </c>
      <c r="X252" s="83">
        <v>0</v>
      </c>
      <c r="Y252" s="259"/>
      <c r="Z252" s="298"/>
    </row>
    <row r="253" spans="1:26" ht="44.25" customHeight="1" outlineLevel="1" x14ac:dyDescent="0.3">
      <c r="A253" s="243"/>
      <c r="B253" s="250"/>
      <c r="C253" s="109" t="s">
        <v>1242</v>
      </c>
      <c r="D253" s="143" t="s">
        <v>1499</v>
      </c>
      <c r="E253" s="256"/>
      <c r="F253" s="256"/>
      <c r="G253" s="250"/>
      <c r="H253" s="250"/>
      <c r="I253" s="143">
        <v>799.9</v>
      </c>
      <c r="J253" s="143">
        <v>799.9</v>
      </c>
      <c r="K253" s="74" t="s">
        <v>45</v>
      </c>
      <c r="L253" s="74" t="s">
        <v>45</v>
      </c>
      <c r="M253" s="81"/>
      <c r="N253" s="143">
        <v>799.9</v>
      </c>
      <c r="O253" s="74" t="s">
        <v>45</v>
      </c>
      <c r="P253" s="74" t="s">
        <v>45</v>
      </c>
      <c r="Q253" s="85" t="s">
        <v>45</v>
      </c>
      <c r="R253" s="85" t="s">
        <v>45</v>
      </c>
      <c r="S253" s="83" t="s">
        <v>45</v>
      </c>
      <c r="T253" s="83" t="s">
        <v>45</v>
      </c>
      <c r="U253" s="134" t="s">
        <v>45</v>
      </c>
      <c r="V253" s="134" t="s">
        <v>45</v>
      </c>
      <c r="W253" s="83" t="s">
        <v>45</v>
      </c>
      <c r="X253" s="83" t="s">
        <v>45</v>
      </c>
      <c r="Y253" s="259"/>
      <c r="Z253" s="298"/>
    </row>
    <row r="254" spans="1:26" ht="44.25" customHeight="1" outlineLevel="1" x14ac:dyDescent="0.3">
      <c r="A254" s="244"/>
      <c r="B254" s="250"/>
      <c r="C254" s="109" t="s">
        <v>1243</v>
      </c>
      <c r="D254" s="146" t="s">
        <v>1500</v>
      </c>
      <c r="E254" s="257"/>
      <c r="F254" s="257"/>
      <c r="G254" s="250"/>
      <c r="H254" s="250"/>
      <c r="I254" s="143">
        <v>126.8</v>
      </c>
      <c r="J254" s="143">
        <v>126.8</v>
      </c>
      <c r="K254" s="74" t="s">
        <v>45</v>
      </c>
      <c r="L254" s="74" t="s">
        <v>45</v>
      </c>
      <c r="M254" s="81"/>
      <c r="N254" s="143">
        <v>126.8</v>
      </c>
      <c r="O254" s="74" t="s">
        <v>45</v>
      </c>
      <c r="P254" s="74" t="s">
        <v>45</v>
      </c>
      <c r="Q254" s="85" t="s">
        <v>45</v>
      </c>
      <c r="R254" s="85" t="s">
        <v>45</v>
      </c>
      <c r="S254" s="83" t="s">
        <v>45</v>
      </c>
      <c r="T254" s="83" t="s">
        <v>45</v>
      </c>
      <c r="U254" s="134" t="s">
        <v>45</v>
      </c>
      <c r="V254" s="134" t="s">
        <v>45</v>
      </c>
      <c r="W254" s="83" t="s">
        <v>45</v>
      </c>
      <c r="X254" s="83" t="s">
        <v>45</v>
      </c>
      <c r="Y254" s="259"/>
      <c r="Z254" s="298"/>
    </row>
    <row r="255" spans="1:26" ht="44.25" customHeight="1" outlineLevel="1" x14ac:dyDescent="0.3">
      <c r="A255" s="242" t="s">
        <v>135</v>
      </c>
      <c r="B255" s="250"/>
      <c r="C255" s="109" t="s">
        <v>1244</v>
      </c>
      <c r="D255" s="117" t="s">
        <v>1496</v>
      </c>
      <c r="E255" s="255">
        <v>2.57</v>
      </c>
      <c r="F255" s="255">
        <v>2.57</v>
      </c>
      <c r="G255" s="250"/>
      <c r="H255" s="250"/>
      <c r="I255" s="143">
        <v>26000</v>
      </c>
      <c r="J255" s="143">
        <v>26000</v>
      </c>
      <c r="K255" s="74" t="s">
        <v>45</v>
      </c>
      <c r="L255" s="74" t="s">
        <v>45</v>
      </c>
      <c r="M255" s="81"/>
      <c r="N255" s="143">
        <v>26000</v>
      </c>
      <c r="O255" s="74" t="s">
        <v>45</v>
      </c>
      <c r="P255" s="74" t="s">
        <v>45</v>
      </c>
      <c r="Q255" s="85">
        <v>194.84</v>
      </c>
      <c r="R255" s="85">
        <v>0</v>
      </c>
      <c r="S255" s="83">
        <v>100</v>
      </c>
      <c r="T255" s="83">
        <v>0</v>
      </c>
      <c r="U255" s="134">
        <v>5.5</v>
      </c>
      <c r="V255" s="134">
        <v>5</v>
      </c>
      <c r="W255" s="83">
        <v>0</v>
      </c>
      <c r="X255" s="83">
        <v>0</v>
      </c>
      <c r="Y255" s="259"/>
      <c r="Z255" s="298"/>
    </row>
    <row r="256" spans="1:26" ht="44.25" customHeight="1" outlineLevel="1" x14ac:dyDescent="0.3">
      <c r="A256" s="243"/>
      <c r="B256" s="250"/>
      <c r="C256" s="109" t="s">
        <v>1245</v>
      </c>
      <c r="D256" s="143" t="s">
        <v>1499</v>
      </c>
      <c r="E256" s="256"/>
      <c r="F256" s="256"/>
      <c r="G256" s="250"/>
      <c r="H256" s="250"/>
      <c r="I256" s="143">
        <v>842</v>
      </c>
      <c r="J256" s="143">
        <v>842</v>
      </c>
      <c r="K256" s="74" t="s">
        <v>45</v>
      </c>
      <c r="L256" s="74" t="s">
        <v>45</v>
      </c>
      <c r="M256" s="81"/>
      <c r="N256" s="143">
        <v>842</v>
      </c>
      <c r="O256" s="74" t="s">
        <v>45</v>
      </c>
      <c r="P256" s="74" t="s">
        <v>45</v>
      </c>
      <c r="Q256" s="85" t="s">
        <v>45</v>
      </c>
      <c r="R256" s="85"/>
      <c r="S256" s="83" t="s">
        <v>45</v>
      </c>
      <c r="T256" s="83" t="s">
        <v>45</v>
      </c>
      <c r="U256" s="134"/>
      <c r="V256" s="134"/>
      <c r="W256" s="83" t="s">
        <v>45</v>
      </c>
      <c r="X256" s="83" t="s">
        <v>45</v>
      </c>
      <c r="Y256" s="259"/>
      <c r="Z256" s="298"/>
    </row>
    <row r="257" spans="1:26" ht="44.25" customHeight="1" outlineLevel="1" x14ac:dyDescent="0.3">
      <c r="A257" s="244"/>
      <c r="B257" s="250"/>
      <c r="C257" s="109" t="s">
        <v>1246</v>
      </c>
      <c r="D257" s="146" t="s">
        <v>1500</v>
      </c>
      <c r="E257" s="257"/>
      <c r="F257" s="257"/>
      <c r="G257" s="250"/>
      <c r="H257" s="250"/>
      <c r="I257" s="143">
        <v>291</v>
      </c>
      <c r="J257" s="143">
        <v>291</v>
      </c>
      <c r="K257" s="74" t="s">
        <v>45</v>
      </c>
      <c r="L257" s="74" t="s">
        <v>45</v>
      </c>
      <c r="M257" s="81"/>
      <c r="N257" s="143">
        <v>291</v>
      </c>
      <c r="O257" s="74" t="s">
        <v>45</v>
      </c>
      <c r="P257" s="74" t="s">
        <v>45</v>
      </c>
      <c r="Q257" s="85" t="s">
        <v>45</v>
      </c>
      <c r="R257" s="85"/>
      <c r="S257" s="83" t="s">
        <v>45</v>
      </c>
      <c r="T257" s="83" t="s">
        <v>45</v>
      </c>
      <c r="U257" s="134"/>
      <c r="V257" s="134"/>
      <c r="W257" s="83" t="s">
        <v>45</v>
      </c>
      <c r="X257" s="83" t="s">
        <v>45</v>
      </c>
      <c r="Y257" s="259"/>
      <c r="Z257" s="298"/>
    </row>
    <row r="258" spans="1:26" ht="44.25" customHeight="1" outlineLevel="1" x14ac:dyDescent="0.3">
      <c r="A258" s="242" t="s">
        <v>576</v>
      </c>
      <c r="B258" s="250"/>
      <c r="C258" s="109" t="s">
        <v>1247</v>
      </c>
      <c r="D258" s="117" t="s">
        <v>1496</v>
      </c>
      <c r="E258" s="255">
        <v>3.1179999999999999</v>
      </c>
      <c r="F258" s="255">
        <v>3.1179999999999999</v>
      </c>
      <c r="G258" s="250"/>
      <c r="H258" s="250"/>
      <c r="I258" s="143">
        <v>46450</v>
      </c>
      <c r="J258" s="143">
        <v>46450</v>
      </c>
      <c r="K258" s="74" t="s">
        <v>45</v>
      </c>
      <c r="L258" s="74" t="s">
        <v>45</v>
      </c>
      <c r="M258" s="81"/>
      <c r="N258" s="143">
        <v>46450</v>
      </c>
      <c r="O258" s="74" t="s">
        <v>45</v>
      </c>
      <c r="P258" s="74" t="s">
        <v>45</v>
      </c>
      <c r="Q258" s="85">
        <v>206</v>
      </c>
      <c r="R258" s="85">
        <v>0</v>
      </c>
      <c r="S258" s="83">
        <v>90</v>
      </c>
      <c r="T258" s="83">
        <v>0</v>
      </c>
      <c r="U258" s="134">
        <v>5.8</v>
      </c>
      <c r="V258" s="134">
        <v>5.4</v>
      </c>
      <c r="W258" s="83">
        <v>0</v>
      </c>
      <c r="X258" s="83">
        <v>0</v>
      </c>
      <c r="Y258" s="259"/>
      <c r="Z258" s="298"/>
    </row>
    <row r="259" spans="1:26" ht="44.25" customHeight="1" outlineLevel="1" x14ac:dyDescent="0.3">
      <c r="A259" s="243"/>
      <c r="B259" s="250"/>
      <c r="C259" s="109" t="s">
        <v>1248</v>
      </c>
      <c r="D259" s="143" t="s">
        <v>1499</v>
      </c>
      <c r="E259" s="256"/>
      <c r="F259" s="256"/>
      <c r="G259" s="250"/>
      <c r="H259" s="250"/>
      <c r="I259" s="143">
        <v>1505</v>
      </c>
      <c r="J259" s="143">
        <v>1505</v>
      </c>
      <c r="K259" s="74" t="s">
        <v>45</v>
      </c>
      <c r="L259" s="74" t="s">
        <v>45</v>
      </c>
      <c r="M259" s="81"/>
      <c r="N259" s="143">
        <v>1505</v>
      </c>
      <c r="O259" s="74" t="s">
        <v>45</v>
      </c>
      <c r="P259" s="74" t="s">
        <v>45</v>
      </c>
      <c r="Q259" s="85" t="s">
        <v>45</v>
      </c>
      <c r="R259" s="85" t="s">
        <v>45</v>
      </c>
      <c r="S259" s="83" t="s">
        <v>45</v>
      </c>
      <c r="T259" s="83" t="s">
        <v>45</v>
      </c>
      <c r="U259" s="134" t="s">
        <v>45</v>
      </c>
      <c r="V259" s="134" t="s">
        <v>45</v>
      </c>
      <c r="W259" s="83" t="s">
        <v>45</v>
      </c>
      <c r="X259" s="83" t="s">
        <v>45</v>
      </c>
      <c r="Y259" s="259"/>
      <c r="Z259" s="298"/>
    </row>
    <row r="260" spans="1:26" ht="44.25" customHeight="1" outlineLevel="1" x14ac:dyDescent="0.3">
      <c r="A260" s="244"/>
      <c r="B260" s="250"/>
      <c r="C260" s="109" t="s">
        <v>1249</v>
      </c>
      <c r="D260" s="146" t="s">
        <v>1500</v>
      </c>
      <c r="E260" s="257"/>
      <c r="F260" s="257"/>
      <c r="G260" s="250"/>
      <c r="H260" s="250"/>
      <c r="I260" s="143">
        <v>520</v>
      </c>
      <c r="J260" s="143">
        <v>520</v>
      </c>
      <c r="K260" s="74" t="s">
        <v>45</v>
      </c>
      <c r="L260" s="74" t="s">
        <v>45</v>
      </c>
      <c r="M260" s="81"/>
      <c r="N260" s="143">
        <v>520</v>
      </c>
      <c r="O260" s="74" t="s">
        <v>45</v>
      </c>
      <c r="P260" s="74" t="s">
        <v>45</v>
      </c>
      <c r="Q260" s="85" t="s">
        <v>45</v>
      </c>
      <c r="R260" s="85" t="s">
        <v>45</v>
      </c>
      <c r="S260" s="83" t="s">
        <v>45</v>
      </c>
      <c r="T260" s="83" t="s">
        <v>45</v>
      </c>
      <c r="U260" s="134" t="s">
        <v>45</v>
      </c>
      <c r="V260" s="134" t="s">
        <v>45</v>
      </c>
      <c r="W260" s="83" t="s">
        <v>45</v>
      </c>
      <c r="X260" s="83" t="s">
        <v>45</v>
      </c>
      <c r="Y260" s="259"/>
      <c r="Z260" s="298"/>
    </row>
    <row r="261" spans="1:26" ht="44.25" customHeight="1" outlineLevel="1" x14ac:dyDescent="0.3">
      <c r="A261" s="242" t="s">
        <v>577</v>
      </c>
      <c r="B261" s="250"/>
      <c r="C261" s="109" t="s">
        <v>1250</v>
      </c>
      <c r="D261" s="117" t="s">
        <v>1496</v>
      </c>
      <c r="E261" s="255">
        <v>3.4359999999999999</v>
      </c>
      <c r="F261" s="255">
        <v>3.4359999999999999</v>
      </c>
      <c r="G261" s="250"/>
      <c r="H261" s="250"/>
      <c r="I261" s="143">
        <v>34900</v>
      </c>
      <c r="J261" s="143">
        <v>34900</v>
      </c>
      <c r="K261" s="74" t="s">
        <v>45</v>
      </c>
      <c r="L261" s="74" t="s">
        <v>45</v>
      </c>
      <c r="M261" s="81"/>
      <c r="N261" s="143">
        <v>34900</v>
      </c>
      <c r="O261" s="74" t="s">
        <v>45</v>
      </c>
      <c r="P261" s="74" t="s">
        <v>45</v>
      </c>
      <c r="Q261" s="85">
        <v>39</v>
      </c>
      <c r="R261" s="85">
        <v>0</v>
      </c>
      <c r="S261" s="83">
        <v>100</v>
      </c>
      <c r="T261" s="83">
        <v>0</v>
      </c>
      <c r="U261" s="134">
        <v>6</v>
      </c>
      <c r="V261" s="134">
        <v>5.5</v>
      </c>
      <c r="W261" s="83">
        <v>0</v>
      </c>
      <c r="X261" s="83">
        <v>0</v>
      </c>
      <c r="Y261" s="259"/>
      <c r="Z261" s="298"/>
    </row>
    <row r="262" spans="1:26" ht="44.25" customHeight="1" outlineLevel="1" x14ac:dyDescent="0.3">
      <c r="A262" s="243"/>
      <c r="B262" s="250"/>
      <c r="C262" s="109" t="s">
        <v>1251</v>
      </c>
      <c r="D262" s="143" t="s">
        <v>1499</v>
      </c>
      <c r="E262" s="256"/>
      <c r="F262" s="256"/>
      <c r="G262" s="250"/>
      <c r="H262" s="250"/>
      <c r="I262" s="143">
        <v>1131</v>
      </c>
      <c r="J262" s="143">
        <v>1131</v>
      </c>
      <c r="K262" s="74" t="s">
        <v>45</v>
      </c>
      <c r="L262" s="74" t="s">
        <v>45</v>
      </c>
      <c r="M262" s="81"/>
      <c r="N262" s="143">
        <v>1131</v>
      </c>
      <c r="O262" s="74" t="s">
        <v>45</v>
      </c>
      <c r="P262" s="74" t="s">
        <v>45</v>
      </c>
      <c r="Q262" s="85" t="s">
        <v>45</v>
      </c>
      <c r="R262" s="85" t="s">
        <v>45</v>
      </c>
      <c r="S262" s="83" t="s">
        <v>45</v>
      </c>
      <c r="T262" s="83" t="s">
        <v>45</v>
      </c>
      <c r="U262" s="134" t="s">
        <v>45</v>
      </c>
      <c r="V262" s="134" t="s">
        <v>45</v>
      </c>
      <c r="W262" s="83" t="s">
        <v>45</v>
      </c>
      <c r="X262" s="83" t="s">
        <v>45</v>
      </c>
      <c r="Y262" s="259"/>
      <c r="Z262" s="298"/>
    </row>
    <row r="263" spans="1:26" ht="44.25" customHeight="1" outlineLevel="1" x14ac:dyDescent="0.3">
      <c r="A263" s="244"/>
      <c r="B263" s="250"/>
      <c r="C263" s="109" t="s">
        <v>1252</v>
      </c>
      <c r="D263" s="146" t="s">
        <v>1500</v>
      </c>
      <c r="E263" s="257"/>
      <c r="F263" s="257"/>
      <c r="G263" s="250"/>
      <c r="H263" s="250"/>
      <c r="I263" s="143">
        <v>391</v>
      </c>
      <c r="J263" s="143">
        <v>391</v>
      </c>
      <c r="K263" s="74" t="s">
        <v>45</v>
      </c>
      <c r="L263" s="74" t="s">
        <v>45</v>
      </c>
      <c r="M263" s="81"/>
      <c r="N263" s="143">
        <v>391</v>
      </c>
      <c r="O263" s="74" t="s">
        <v>45</v>
      </c>
      <c r="P263" s="74" t="s">
        <v>45</v>
      </c>
      <c r="Q263" s="85" t="s">
        <v>45</v>
      </c>
      <c r="R263" s="85" t="s">
        <v>45</v>
      </c>
      <c r="S263" s="83" t="s">
        <v>45</v>
      </c>
      <c r="T263" s="83" t="s">
        <v>45</v>
      </c>
      <c r="U263" s="134" t="s">
        <v>45</v>
      </c>
      <c r="V263" s="134" t="s">
        <v>45</v>
      </c>
      <c r="W263" s="83" t="s">
        <v>45</v>
      </c>
      <c r="X263" s="83" t="s">
        <v>45</v>
      </c>
      <c r="Y263" s="259"/>
      <c r="Z263" s="298"/>
    </row>
    <row r="264" spans="1:26" ht="44.25" customHeight="1" outlineLevel="1" x14ac:dyDescent="0.3">
      <c r="A264" s="242" t="s">
        <v>578</v>
      </c>
      <c r="B264" s="250"/>
      <c r="C264" s="109" t="s">
        <v>1253</v>
      </c>
      <c r="D264" s="117" t="s">
        <v>1496</v>
      </c>
      <c r="E264" s="255">
        <v>4.1150000000000002</v>
      </c>
      <c r="F264" s="255">
        <v>4.1150000000000002</v>
      </c>
      <c r="G264" s="250"/>
      <c r="H264" s="250"/>
      <c r="I264" s="143">
        <v>83590</v>
      </c>
      <c r="J264" s="143">
        <v>83590</v>
      </c>
      <c r="K264" s="74" t="s">
        <v>45</v>
      </c>
      <c r="L264" s="74" t="s">
        <v>45</v>
      </c>
      <c r="M264" s="81"/>
      <c r="N264" s="143">
        <v>83590</v>
      </c>
      <c r="O264" s="74" t="s">
        <v>45</v>
      </c>
      <c r="P264" s="74" t="s">
        <v>45</v>
      </c>
      <c r="Q264" s="85">
        <v>266</v>
      </c>
      <c r="R264" s="85">
        <v>0</v>
      </c>
      <c r="S264" s="83">
        <v>100</v>
      </c>
      <c r="T264" s="83">
        <v>0</v>
      </c>
      <c r="U264" s="134">
        <v>5.8</v>
      </c>
      <c r="V264" s="134">
        <v>5.0999999999999996</v>
      </c>
      <c r="W264" s="83">
        <v>0</v>
      </c>
      <c r="X264" s="83">
        <v>0</v>
      </c>
      <c r="Y264" s="259"/>
      <c r="Z264" s="298"/>
    </row>
    <row r="265" spans="1:26" ht="44.25" customHeight="1" outlineLevel="1" x14ac:dyDescent="0.3">
      <c r="A265" s="243"/>
      <c r="B265" s="250"/>
      <c r="C265" s="109" t="s">
        <v>1254</v>
      </c>
      <c r="D265" s="143" t="s">
        <v>1499</v>
      </c>
      <c r="E265" s="256"/>
      <c r="F265" s="256"/>
      <c r="G265" s="250"/>
      <c r="H265" s="250"/>
      <c r="I265" s="143">
        <v>2117</v>
      </c>
      <c r="J265" s="143">
        <v>2117</v>
      </c>
      <c r="K265" s="74" t="s">
        <v>45</v>
      </c>
      <c r="L265" s="74" t="s">
        <v>45</v>
      </c>
      <c r="M265" s="81"/>
      <c r="N265" s="143">
        <v>2117</v>
      </c>
      <c r="O265" s="74" t="s">
        <v>45</v>
      </c>
      <c r="P265" s="74" t="s">
        <v>45</v>
      </c>
      <c r="Q265" s="85" t="s">
        <v>45</v>
      </c>
      <c r="R265" s="85" t="s">
        <v>45</v>
      </c>
      <c r="S265" s="83" t="s">
        <v>45</v>
      </c>
      <c r="T265" s="83" t="s">
        <v>45</v>
      </c>
      <c r="U265" s="134" t="s">
        <v>45</v>
      </c>
      <c r="V265" s="134" t="s">
        <v>45</v>
      </c>
      <c r="W265" s="83" t="s">
        <v>45</v>
      </c>
      <c r="X265" s="83" t="s">
        <v>45</v>
      </c>
      <c r="Y265" s="259"/>
      <c r="Z265" s="298"/>
    </row>
    <row r="266" spans="1:26" ht="44.25" customHeight="1" outlineLevel="1" x14ac:dyDescent="0.3">
      <c r="A266" s="244"/>
      <c r="B266" s="250"/>
      <c r="C266" s="109" t="s">
        <v>1255</v>
      </c>
      <c r="D266" s="146" t="s">
        <v>1500</v>
      </c>
      <c r="E266" s="257"/>
      <c r="F266" s="257"/>
      <c r="G266" s="250"/>
      <c r="H266" s="250"/>
      <c r="I266" s="143">
        <v>356</v>
      </c>
      <c r="J266" s="143">
        <v>356</v>
      </c>
      <c r="K266" s="74" t="s">
        <v>45</v>
      </c>
      <c r="L266" s="74" t="s">
        <v>45</v>
      </c>
      <c r="M266" s="81"/>
      <c r="N266" s="143">
        <v>356</v>
      </c>
      <c r="O266" s="74" t="s">
        <v>45</v>
      </c>
      <c r="P266" s="74" t="s">
        <v>45</v>
      </c>
      <c r="Q266" s="85" t="s">
        <v>45</v>
      </c>
      <c r="R266" s="85" t="s">
        <v>45</v>
      </c>
      <c r="S266" s="83" t="s">
        <v>45</v>
      </c>
      <c r="T266" s="83" t="s">
        <v>45</v>
      </c>
      <c r="U266" s="134" t="s">
        <v>45</v>
      </c>
      <c r="V266" s="134" t="s">
        <v>45</v>
      </c>
      <c r="W266" s="83" t="s">
        <v>45</v>
      </c>
      <c r="X266" s="83" t="s">
        <v>45</v>
      </c>
      <c r="Y266" s="259"/>
      <c r="Z266" s="298"/>
    </row>
    <row r="267" spans="1:26" ht="44.25" customHeight="1" outlineLevel="1" x14ac:dyDescent="0.3">
      <c r="A267" s="242" t="s">
        <v>579</v>
      </c>
      <c r="B267" s="250"/>
      <c r="C267" s="109" t="s">
        <v>1256</v>
      </c>
      <c r="D267" s="117" t="s">
        <v>1496</v>
      </c>
      <c r="E267" s="255">
        <v>3.8679999999999999</v>
      </c>
      <c r="F267" s="255">
        <v>3.8679999999999999</v>
      </c>
      <c r="G267" s="250"/>
      <c r="H267" s="250"/>
      <c r="I267" s="143">
        <v>110470</v>
      </c>
      <c r="J267" s="143">
        <v>110470</v>
      </c>
      <c r="K267" s="74" t="s">
        <v>45</v>
      </c>
      <c r="L267" s="74" t="s">
        <v>45</v>
      </c>
      <c r="M267" s="81"/>
      <c r="N267" s="143">
        <v>110470</v>
      </c>
      <c r="O267" s="74" t="s">
        <v>45</v>
      </c>
      <c r="P267" s="74" t="s">
        <v>45</v>
      </c>
      <c r="Q267" s="85">
        <v>536</v>
      </c>
      <c r="R267" s="85">
        <v>0</v>
      </c>
      <c r="S267" s="83">
        <v>100</v>
      </c>
      <c r="T267" s="83">
        <v>0</v>
      </c>
      <c r="U267" s="134">
        <v>6</v>
      </c>
      <c r="V267" s="134">
        <v>5.2</v>
      </c>
      <c r="W267" s="83">
        <v>0</v>
      </c>
      <c r="X267" s="83">
        <v>0</v>
      </c>
      <c r="Y267" s="259"/>
      <c r="Z267" s="298"/>
    </row>
    <row r="268" spans="1:26" ht="44.25" customHeight="1" outlineLevel="1" x14ac:dyDescent="0.3">
      <c r="A268" s="243"/>
      <c r="B268" s="250"/>
      <c r="C268" s="109" t="s">
        <v>1257</v>
      </c>
      <c r="D268" s="143" t="s">
        <v>1499</v>
      </c>
      <c r="E268" s="256"/>
      <c r="F268" s="256"/>
      <c r="G268" s="250"/>
      <c r="H268" s="250"/>
      <c r="I268" s="143">
        <v>2777</v>
      </c>
      <c r="J268" s="143">
        <v>2777</v>
      </c>
      <c r="K268" s="74" t="s">
        <v>45</v>
      </c>
      <c r="L268" s="74" t="s">
        <v>45</v>
      </c>
      <c r="M268" s="81"/>
      <c r="N268" s="143">
        <v>2777</v>
      </c>
      <c r="O268" s="74" t="s">
        <v>45</v>
      </c>
      <c r="P268" s="74" t="s">
        <v>45</v>
      </c>
      <c r="Q268" s="85" t="s">
        <v>45</v>
      </c>
      <c r="R268" s="85" t="s">
        <v>45</v>
      </c>
      <c r="S268" s="83" t="s">
        <v>45</v>
      </c>
      <c r="T268" s="83" t="s">
        <v>45</v>
      </c>
      <c r="U268" s="134" t="s">
        <v>45</v>
      </c>
      <c r="V268" s="134" t="s">
        <v>45</v>
      </c>
      <c r="W268" s="83" t="s">
        <v>45</v>
      </c>
      <c r="X268" s="83" t="s">
        <v>45</v>
      </c>
      <c r="Y268" s="259"/>
      <c r="Z268" s="298"/>
    </row>
    <row r="269" spans="1:26" ht="44.25" customHeight="1" outlineLevel="1" x14ac:dyDescent="0.3">
      <c r="A269" s="244"/>
      <c r="B269" s="250"/>
      <c r="C269" s="109" t="s">
        <v>1258</v>
      </c>
      <c r="D269" s="146" t="s">
        <v>1500</v>
      </c>
      <c r="E269" s="257"/>
      <c r="F269" s="257"/>
      <c r="G269" s="250"/>
      <c r="H269" s="250"/>
      <c r="I269" s="143">
        <v>471</v>
      </c>
      <c r="J269" s="143">
        <v>471</v>
      </c>
      <c r="K269" s="74" t="s">
        <v>45</v>
      </c>
      <c r="L269" s="74" t="s">
        <v>45</v>
      </c>
      <c r="M269" s="81"/>
      <c r="N269" s="143">
        <v>471</v>
      </c>
      <c r="O269" s="74" t="s">
        <v>45</v>
      </c>
      <c r="P269" s="74" t="s">
        <v>45</v>
      </c>
      <c r="Q269" s="85" t="s">
        <v>45</v>
      </c>
      <c r="R269" s="85" t="s">
        <v>45</v>
      </c>
      <c r="S269" s="83" t="s">
        <v>45</v>
      </c>
      <c r="T269" s="83" t="s">
        <v>45</v>
      </c>
      <c r="U269" s="134" t="s">
        <v>45</v>
      </c>
      <c r="V269" s="134" t="s">
        <v>45</v>
      </c>
      <c r="W269" s="83" t="s">
        <v>45</v>
      </c>
      <c r="X269" s="83" t="s">
        <v>45</v>
      </c>
      <c r="Y269" s="259"/>
      <c r="Z269" s="298"/>
    </row>
    <row r="270" spans="1:26" ht="44.25" customHeight="1" outlineLevel="1" x14ac:dyDescent="0.3">
      <c r="A270" s="242" t="s">
        <v>580</v>
      </c>
      <c r="B270" s="250"/>
      <c r="C270" s="109" t="s">
        <v>1259</v>
      </c>
      <c r="D270" s="117" t="s">
        <v>1496</v>
      </c>
      <c r="E270" s="255">
        <v>1.9850000000000001</v>
      </c>
      <c r="F270" s="255">
        <v>1.9850000000000001</v>
      </c>
      <c r="G270" s="250"/>
      <c r="H270" s="250"/>
      <c r="I270" s="143">
        <v>44620</v>
      </c>
      <c r="J270" s="143">
        <v>44620</v>
      </c>
      <c r="K270" s="74" t="s">
        <v>45</v>
      </c>
      <c r="L270" s="74" t="s">
        <v>45</v>
      </c>
      <c r="M270" s="81"/>
      <c r="N270" s="143">
        <v>44620</v>
      </c>
      <c r="O270" s="74" t="s">
        <v>45</v>
      </c>
      <c r="P270" s="74" t="s">
        <v>45</v>
      </c>
      <c r="Q270" s="85">
        <v>99</v>
      </c>
      <c r="R270" s="85">
        <v>0</v>
      </c>
      <c r="S270" s="83">
        <v>80</v>
      </c>
      <c r="T270" s="83">
        <v>0</v>
      </c>
      <c r="U270" s="134">
        <v>6.4</v>
      </c>
      <c r="V270" s="134">
        <v>5.8</v>
      </c>
      <c r="W270" s="83">
        <v>0</v>
      </c>
      <c r="X270" s="83">
        <v>0</v>
      </c>
      <c r="Y270" s="259"/>
      <c r="Z270" s="298"/>
    </row>
    <row r="271" spans="1:26" ht="44.25" customHeight="1" outlineLevel="1" x14ac:dyDescent="0.3">
      <c r="A271" s="243"/>
      <c r="B271" s="250"/>
      <c r="C271" s="109" t="s">
        <v>1260</v>
      </c>
      <c r="D271" s="143" t="s">
        <v>1499</v>
      </c>
      <c r="E271" s="256"/>
      <c r="F271" s="256"/>
      <c r="G271" s="250"/>
      <c r="H271" s="250"/>
      <c r="I271" s="143">
        <v>854</v>
      </c>
      <c r="J271" s="143">
        <v>854</v>
      </c>
      <c r="K271" s="74" t="s">
        <v>45</v>
      </c>
      <c r="L271" s="74" t="s">
        <v>45</v>
      </c>
      <c r="M271" s="81"/>
      <c r="N271" s="143">
        <v>854</v>
      </c>
      <c r="O271" s="74" t="s">
        <v>45</v>
      </c>
      <c r="P271" s="74" t="s">
        <v>45</v>
      </c>
      <c r="Q271" s="85" t="s">
        <v>45</v>
      </c>
      <c r="R271" s="85" t="s">
        <v>45</v>
      </c>
      <c r="S271" s="83" t="s">
        <v>45</v>
      </c>
      <c r="T271" s="83" t="s">
        <v>45</v>
      </c>
      <c r="U271" s="134" t="s">
        <v>45</v>
      </c>
      <c r="V271" s="134" t="s">
        <v>45</v>
      </c>
      <c r="W271" s="83" t="s">
        <v>45</v>
      </c>
      <c r="X271" s="83" t="s">
        <v>45</v>
      </c>
      <c r="Y271" s="259"/>
      <c r="Z271" s="298"/>
    </row>
    <row r="272" spans="1:26" ht="44.25" customHeight="1" outlineLevel="1" x14ac:dyDescent="0.3">
      <c r="A272" s="244"/>
      <c r="B272" s="250"/>
      <c r="C272" s="109" t="s">
        <v>1261</v>
      </c>
      <c r="D272" s="146" t="s">
        <v>1500</v>
      </c>
      <c r="E272" s="257"/>
      <c r="F272" s="257"/>
      <c r="G272" s="250"/>
      <c r="H272" s="250"/>
      <c r="I272" s="143">
        <v>190</v>
      </c>
      <c r="J272" s="143">
        <v>190</v>
      </c>
      <c r="K272" s="74" t="s">
        <v>45</v>
      </c>
      <c r="L272" s="74" t="s">
        <v>45</v>
      </c>
      <c r="M272" s="81"/>
      <c r="N272" s="143">
        <v>190</v>
      </c>
      <c r="O272" s="74" t="s">
        <v>45</v>
      </c>
      <c r="P272" s="74" t="s">
        <v>45</v>
      </c>
      <c r="Q272" s="85" t="s">
        <v>45</v>
      </c>
      <c r="R272" s="85" t="s">
        <v>45</v>
      </c>
      <c r="S272" s="83" t="s">
        <v>45</v>
      </c>
      <c r="T272" s="83" t="s">
        <v>45</v>
      </c>
      <c r="U272" s="134" t="s">
        <v>45</v>
      </c>
      <c r="V272" s="134" t="s">
        <v>45</v>
      </c>
      <c r="W272" s="83" t="s">
        <v>45</v>
      </c>
      <c r="X272" s="83" t="s">
        <v>45</v>
      </c>
      <c r="Y272" s="259"/>
      <c r="Z272" s="298"/>
    </row>
    <row r="273" spans="1:26" ht="44.25" customHeight="1" outlineLevel="1" x14ac:dyDescent="0.3">
      <c r="A273" s="242" t="s">
        <v>581</v>
      </c>
      <c r="B273" s="250"/>
      <c r="C273" s="109" t="s">
        <v>1262</v>
      </c>
      <c r="D273" s="117" t="s">
        <v>1496</v>
      </c>
      <c r="E273" s="255">
        <v>3.23</v>
      </c>
      <c r="F273" s="255">
        <v>3.23</v>
      </c>
      <c r="G273" s="250"/>
      <c r="H273" s="250"/>
      <c r="I273" s="143">
        <v>72050</v>
      </c>
      <c r="J273" s="143">
        <v>72050</v>
      </c>
      <c r="K273" s="74" t="s">
        <v>45</v>
      </c>
      <c r="L273" s="74" t="s">
        <v>45</v>
      </c>
      <c r="M273" s="81"/>
      <c r="N273" s="143">
        <v>72050</v>
      </c>
      <c r="O273" s="74" t="s">
        <v>45</v>
      </c>
      <c r="P273" s="74" t="s">
        <v>45</v>
      </c>
      <c r="Q273" s="85">
        <v>103</v>
      </c>
      <c r="R273" s="85">
        <v>0</v>
      </c>
      <c r="S273" s="83">
        <v>100</v>
      </c>
      <c r="T273" s="83">
        <v>0</v>
      </c>
      <c r="U273" s="134">
        <v>5.8</v>
      </c>
      <c r="V273" s="134">
        <v>5.0999999999999996</v>
      </c>
      <c r="W273" s="83">
        <v>0</v>
      </c>
      <c r="X273" s="83">
        <v>0</v>
      </c>
      <c r="Y273" s="259"/>
      <c r="Z273" s="298"/>
    </row>
    <row r="274" spans="1:26" ht="44.25" customHeight="1" outlineLevel="1" x14ac:dyDescent="0.3">
      <c r="A274" s="243"/>
      <c r="B274" s="250"/>
      <c r="C274" s="109" t="s">
        <v>1263</v>
      </c>
      <c r="D274" s="143" t="s">
        <v>1499</v>
      </c>
      <c r="E274" s="256"/>
      <c r="F274" s="256"/>
      <c r="G274" s="250"/>
      <c r="H274" s="250"/>
      <c r="I274" s="143">
        <v>2334</v>
      </c>
      <c r="J274" s="143">
        <v>2334</v>
      </c>
      <c r="K274" s="74" t="s">
        <v>45</v>
      </c>
      <c r="L274" s="74" t="s">
        <v>45</v>
      </c>
      <c r="M274" s="81"/>
      <c r="N274" s="143">
        <v>2334</v>
      </c>
      <c r="O274" s="74" t="s">
        <v>45</v>
      </c>
      <c r="P274" s="74" t="s">
        <v>45</v>
      </c>
      <c r="Q274" s="85" t="s">
        <v>45</v>
      </c>
      <c r="R274" s="85" t="s">
        <v>45</v>
      </c>
      <c r="S274" s="83" t="s">
        <v>45</v>
      </c>
      <c r="T274" s="83" t="s">
        <v>45</v>
      </c>
      <c r="U274" s="134" t="s">
        <v>45</v>
      </c>
      <c r="V274" s="134" t="s">
        <v>45</v>
      </c>
      <c r="W274" s="83" t="s">
        <v>45</v>
      </c>
      <c r="X274" s="83" t="s">
        <v>45</v>
      </c>
      <c r="Y274" s="259"/>
      <c r="Z274" s="298"/>
    </row>
    <row r="275" spans="1:26" ht="44.25" customHeight="1" outlineLevel="1" x14ac:dyDescent="0.3">
      <c r="A275" s="244"/>
      <c r="B275" s="250"/>
      <c r="C275" s="109" t="s">
        <v>1264</v>
      </c>
      <c r="D275" s="146" t="s">
        <v>1500</v>
      </c>
      <c r="E275" s="257"/>
      <c r="F275" s="257"/>
      <c r="G275" s="250"/>
      <c r="H275" s="250"/>
      <c r="I275" s="143">
        <v>807</v>
      </c>
      <c r="J275" s="143">
        <v>807</v>
      </c>
      <c r="K275" s="74" t="s">
        <v>45</v>
      </c>
      <c r="L275" s="74" t="s">
        <v>45</v>
      </c>
      <c r="M275" s="81"/>
      <c r="N275" s="143">
        <v>807</v>
      </c>
      <c r="O275" s="74" t="s">
        <v>45</v>
      </c>
      <c r="P275" s="74" t="s">
        <v>45</v>
      </c>
      <c r="Q275" s="85" t="s">
        <v>45</v>
      </c>
      <c r="R275" s="85" t="s">
        <v>45</v>
      </c>
      <c r="S275" s="83" t="s">
        <v>45</v>
      </c>
      <c r="T275" s="83" t="s">
        <v>45</v>
      </c>
      <c r="U275" s="134" t="s">
        <v>45</v>
      </c>
      <c r="V275" s="134" t="s">
        <v>45</v>
      </c>
      <c r="W275" s="83" t="s">
        <v>45</v>
      </c>
      <c r="X275" s="83" t="s">
        <v>45</v>
      </c>
      <c r="Y275" s="259"/>
      <c r="Z275" s="298"/>
    </row>
    <row r="276" spans="1:26" ht="44.25" customHeight="1" outlineLevel="1" x14ac:dyDescent="0.3">
      <c r="A276" s="242" t="s">
        <v>582</v>
      </c>
      <c r="B276" s="250"/>
      <c r="C276" s="109" t="s">
        <v>1265</v>
      </c>
      <c r="D276" s="117" t="s">
        <v>1496</v>
      </c>
      <c r="E276" s="255">
        <v>1.3712</v>
      </c>
      <c r="F276" s="255">
        <v>1.3712</v>
      </c>
      <c r="G276" s="250"/>
      <c r="H276" s="250"/>
      <c r="I276" s="143">
        <v>22322.789000000001</v>
      </c>
      <c r="J276" s="143">
        <v>22322.789000000001</v>
      </c>
      <c r="K276" s="74" t="s">
        <v>45</v>
      </c>
      <c r="L276" s="74" t="s">
        <v>45</v>
      </c>
      <c r="M276" s="81"/>
      <c r="N276" s="143">
        <v>22322.789000000001</v>
      </c>
      <c r="O276" s="74" t="s">
        <v>45</v>
      </c>
      <c r="P276" s="74" t="s">
        <v>45</v>
      </c>
      <c r="Q276" s="85">
        <v>0</v>
      </c>
      <c r="R276" s="85">
        <v>0</v>
      </c>
      <c r="S276" s="83">
        <v>100</v>
      </c>
      <c r="T276" s="83">
        <v>0</v>
      </c>
      <c r="U276" s="134">
        <v>5.5</v>
      </c>
      <c r="V276" s="134">
        <v>4.9000000000000004</v>
      </c>
      <c r="W276" s="83">
        <v>0</v>
      </c>
      <c r="X276" s="83">
        <v>0</v>
      </c>
      <c r="Y276" s="259"/>
      <c r="Z276" s="298"/>
    </row>
    <row r="277" spans="1:26" ht="44.25" customHeight="1" outlineLevel="1" x14ac:dyDescent="0.3">
      <c r="A277" s="243"/>
      <c r="B277" s="250"/>
      <c r="C277" s="105" t="s">
        <v>1266</v>
      </c>
      <c r="D277" s="143" t="s">
        <v>1499</v>
      </c>
      <c r="E277" s="256"/>
      <c r="F277" s="256"/>
      <c r="G277" s="250"/>
      <c r="H277" s="250"/>
      <c r="I277" s="143">
        <v>961</v>
      </c>
      <c r="J277" s="143">
        <v>961</v>
      </c>
      <c r="K277" s="74" t="s">
        <v>45</v>
      </c>
      <c r="L277" s="74" t="s">
        <v>45</v>
      </c>
      <c r="M277" s="81"/>
      <c r="N277" s="143">
        <v>961</v>
      </c>
      <c r="O277" s="74" t="s">
        <v>45</v>
      </c>
      <c r="P277" s="74" t="s">
        <v>45</v>
      </c>
      <c r="Q277" s="85" t="s">
        <v>45</v>
      </c>
      <c r="R277" s="85" t="s">
        <v>45</v>
      </c>
      <c r="S277" s="83" t="s">
        <v>45</v>
      </c>
      <c r="T277" s="83" t="s">
        <v>45</v>
      </c>
      <c r="U277" s="134" t="s">
        <v>45</v>
      </c>
      <c r="V277" s="134" t="s">
        <v>45</v>
      </c>
      <c r="W277" s="83" t="s">
        <v>45</v>
      </c>
      <c r="X277" s="83" t="s">
        <v>45</v>
      </c>
      <c r="Y277" s="259"/>
      <c r="Z277" s="298"/>
    </row>
    <row r="278" spans="1:26" ht="44.25" customHeight="1" outlineLevel="1" x14ac:dyDescent="0.3">
      <c r="A278" s="244"/>
      <c r="B278" s="250"/>
      <c r="C278" s="105" t="s">
        <v>1267</v>
      </c>
      <c r="D278" s="146" t="s">
        <v>1500</v>
      </c>
      <c r="E278" s="257"/>
      <c r="F278" s="257"/>
      <c r="G278" s="250"/>
      <c r="H278" s="250"/>
      <c r="I278" s="143">
        <v>332</v>
      </c>
      <c r="J278" s="143">
        <v>332</v>
      </c>
      <c r="K278" s="74" t="s">
        <v>45</v>
      </c>
      <c r="L278" s="74" t="s">
        <v>45</v>
      </c>
      <c r="M278" s="81"/>
      <c r="N278" s="143">
        <v>332</v>
      </c>
      <c r="O278" s="74" t="s">
        <v>45</v>
      </c>
      <c r="P278" s="74" t="s">
        <v>45</v>
      </c>
      <c r="Q278" s="85" t="s">
        <v>45</v>
      </c>
      <c r="R278" s="85" t="s">
        <v>45</v>
      </c>
      <c r="S278" s="83" t="s">
        <v>45</v>
      </c>
      <c r="T278" s="83" t="s">
        <v>45</v>
      </c>
      <c r="U278" s="134" t="s">
        <v>45</v>
      </c>
      <c r="V278" s="134" t="s">
        <v>45</v>
      </c>
      <c r="W278" s="83" t="s">
        <v>45</v>
      </c>
      <c r="X278" s="83" t="s">
        <v>45</v>
      </c>
      <c r="Y278" s="259"/>
      <c r="Z278" s="298"/>
    </row>
    <row r="279" spans="1:26" ht="44.25" customHeight="1" outlineLevel="1" x14ac:dyDescent="0.3">
      <c r="A279" s="242" t="s">
        <v>583</v>
      </c>
      <c r="B279" s="250"/>
      <c r="C279" s="105" t="s">
        <v>1268</v>
      </c>
      <c r="D279" s="117" t="s">
        <v>1496</v>
      </c>
      <c r="E279" s="255">
        <v>3.0114999999999998</v>
      </c>
      <c r="F279" s="255">
        <v>3.0114999999999998</v>
      </c>
      <c r="G279" s="250"/>
      <c r="H279" s="250"/>
      <c r="I279" s="143">
        <v>50399.053999999996</v>
      </c>
      <c r="J279" s="143">
        <v>50399.053999999996</v>
      </c>
      <c r="K279" s="74" t="s">
        <v>45</v>
      </c>
      <c r="L279" s="74" t="s">
        <v>45</v>
      </c>
      <c r="M279" s="81"/>
      <c r="N279" s="143">
        <v>50399.053999999996</v>
      </c>
      <c r="O279" s="74" t="s">
        <v>45</v>
      </c>
      <c r="P279" s="74" t="s">
        <v>45</v>
      </c>
      <c r="Q279" s="85">
        <v>0</v>
      </c>
      <c r="R279" s="85">
        <v>0</v>
      </c>
      <c r="S279" s="83">
        <v>89.3</v>
      </c>
      <c r="T279" s="83">
        <v>0</v>
      </c>
      <c r="U279" s="134">
        <v>6</v>
      </c>
      <c r="V279" s="134">
        <v>5.4</v>
      </c>
      <c r="W279" s="83">
        <v>0</v>
      </c>
      <c r="X279" s="83">
        <v>0</v>
      </c>
      <c r="Y279" s="259"/>
      <c r="Z279" s="298"/>
    </row>
    <row r="280" spans="1:26" ht="44.25" customHeight="1" outlineLevel="1" x14ac:dyDescent="0.3">
      <c r="A280" s="243"/>
      <c r="B280" s="250"/>
      <c r="C280" s="105" t="s">
        <v>1269</v>
      </c>
      <c r="D280" s="143" t="s">
        <v>1499</v>
      </c>
      <c r="E280" s="256"/>
      <c r="F280" s="256"/>
      <c r="G280" s="250"/>
      <c r="H280" s="250"/>
      <c r="I280" s="143">
        <v>1634</v>
      </c>
      <c r="J280" s="143">
        <v>1634</v>
      </c>
      <c r="K280" s="74" t="s">
        <v>45</v>
      </c>
      <c r="L280" s="74" t="s">
        <v>45</v>
      </c>
      <c r="M280" s="81"/>
      <c r="N280" s="143">
        <v>1634</v>
      </c>
      <c r="O280" s="74" t="s">
        <v>45</v>
      </c>
      <c r="P280" s="74" t="s">
        <v>45</v>
      </c>
      <c r="Q280" s="85" t="s">
        <v>45</v>
      </c>
      <c r="R280" s="85" t="s">
        <v>45</v>
      </c>
      <c r="S280" s="83" t="s">
        <v>45</v>
      </c>
      <c r="T280" s="83" t="s">
        <v>45</v>
      </c>
      <c r="U280" s="134" t="s">
        <v>45</v>
      </c>
      <c r="V280" s="134" t="s">
        <v>45</v>
      </c>
      <c r="W280" s="83" t="s">
        <v>45</v>
      </c>
      <c r="X280" s="83" t="s">
        <v>45</v>
      </c>
      <c r="Y280" s="259"/>
      <c r="Z280" s="298"/>
    </row>
    <row r="281" spans="1:26" ht="44.25" customHeight="1" outlineLevel="1" x14ac:dyDescent="0.3">
      <c r="A281" s="244"/>
      <c r="B281" s="250"/>
      <c r="C281" s="105" t="s">
        <v>1270</v>
      </c>
      <c r="D281" s="146" t="s">
        <v>1500</v>
      </c>
      <c r="E281" s="257"/>
      <c r="F281" s="257"/>
      <c r="G281" s="250"/>
      <c r="H281" s="250"/>
      <c r="I281" s="143">
        <v>565</v>
      </c>
      <c r="J281" s="143">
        <v>565</v>
      </c>
      <c r="K281" s="74" t="s">
        <v>45</v>
      </c>
      <c r="L281" s="74" t="s">
        <v>45</v>
      </c>
      <c r="M281" s="81"/>
      <c r="N281" s="143">
        <v>565</v>
      </c>
      <c r="O281" s="74" t="s">
        <v>45</v>
      </c>
      <c r="P281" s="74" t="s">
        <v>45</v>
      </c>
      <c r="Q281" s="85" t="s">
        <v>45</v>
      </c>
      <c r="R281" s="85" t="s">
        <v>45</v>
      </c>
      <c r="S281" s="83" t="s">
        <v>45</v>
      </c>
      <c r="T281" s="83" t="s">
        <v>45</v>
      </c>
      <c r="U281" s="134" t="s">
        <v>45</v>
      </c>
      <c r="V281" s="134" t="s">
        <v>45</v>
      </c>
      <c r="W281" s="83" t="s">
        <v>45</v>
      </c>
      <c r="X281" s="83" t="s">
        <v>45</v>
      </c>
      <c r="Y281" s="259"/>
      <c r="Z281" s="298"/>
    </row>
    <row r="282" spans="1:26" ht="44.25" customHeight="1" outlineLevel="1" x14ac:dyDescent="0.3">
      <c r="A282" s="242" t="s">
        <v>584</v>
      </c>
      <c r="B282" s="250"/>
      <c r="C282" s="105" t="s">
        <v>1271</v>
      </c>
      <c r="D282" s="117" t="s">
        <v>1496</v>
      </c>
      <c r="E282" s="255">
        <v>2.2410000000000001</v>
      </c>
      <c r="F282" s="255">
        <v>2.2410000000000001</v>
      </c>
      <c r="G282" s="250"/>
      <c r="H282" s="250"/>
      <c r="I282" s="143">
        <v>51500</v>
      </c>
      <c r="J282" s="143">
        <v>51500</v>
      </c>
      <c r="K282" s="74" t="s">
        <v>45</v>
      </c>
      <c r="L282" s="74" t="s">
        <v>45</v>
      </c>
      <c r="M282" s="81"/>
      <c r="N282" s="143">
        <v>51500</v>
      </c>
      <c r="O282" s="74" t="s">
        <v>45</v>
      </c>
      <c r="P282" s="74" t="s">
        <v>45</v>
      </c>
      <c r="Q282" s="85">
        <v>0</v>
      </c>
      <c r="R282" s="85">
        <v>0</v>
      </c>
      <c r="S282" s="83">
        <v>100</v>
      </c>
      <c r="T282" s="83">
        <v>0</v>
      </c>
      <c r="U282" s="134">
        <v>7</v>
      </c>
      <c r="V282" s="134">
        <v>5.9</v>
      </c>
      <c r="W282" s="83">
        <v>0</v>
      </c>
      <c r="X282" s="83">
        <v>0</v>
      </c>
      <c r="Y282" s="259"/>
      <c r="Z282" s="298"/>
    </row>
    <row r="283" spans="1:26" ht="44.25" customHeight="1" outlineLevel="1" x14ac:dyDescent="0.3">
      <c r="A283" s="243"/>
      <c r="B283" s="250"/>
      <c r="C283" s="105" t="s">
        <v>1272</v>
      </c>
      <c r="D283" s="143" t="s">
        <v>1499</v>
      </c>
      <c r="E283" s="256"/>
      <c r="F283" s="256"/>
      <c r="G283" s="250"/>
      <c r="H283" s="250"/>
      <c r="I283" s="143">
        <v>1671</v>
      </c>
      <c r="J283" s="143">
        <v>1671</v>
      </c>
      <c r="K283" s="74" t="s">
        <v>45</v>
      </c>
      <c r="L283" s="74" t="s">
        <v>45</v>
      </c>
      <c r="M283" s="81"/>
      <c r="N283" s="143">
        <v>1671</v>
      </c>
      <c r="O283" s="74" t="s">
        <v>45</v>
      </c>
      <c r="P283" s="74" t="s">
        <v>45</v>
      </c>
      <c r="Q283" s="85" t="s">
        <v>45</v>
      </c>
      <c r="R283" s="85" t="s">
        <v>45</v>
      </c>
      <c r="S283" s="83" t="s">
        <v>45</v>
      </c>
      <c r="T283" s="83" t="s">
        <v>45</v>
      </c>
      <c r="U283" s="134" t="s">
        <v>45</v>
      </c>
      <c r="V283" s="134" t="s">
        <v>45</v>
      </c>
      <c r="W283" s="83" t="s">
        <v>45</v>
      </c>
      <c r="X283" s="83" t="s">
        <v>45</v>
      </c>
      <c r="Y283" s="259"/>
      <c r="Z283" s="298"/>
    </row>
    <row r="284" spans="1:26" ht="44.25" customHeight="1" outlineLevel="1" x14ac:dyDescent="0.3">
      <c r="A284" s="244"/>
      <c r="B284" s="250"/>
      <c r="C284" s="105" t="s">
        <v>1273</v>
      </c>
      <c r="D284" s="146" t="s">
        <v>1500</v>
      </c>
      <c r="E284" s="257"/>
      <c r="F284" s="257"/>
      <c r="G284" s="250"/>
      <c r="H284" s="250"/>
      <c r="I284" s="143">
        <v>577</v>
      </c>
      <c r="J284" s="143">
        <v>577</v>
      </c>
      <c r="K284" s="74" t="s">
        <v>45</v>
      </c>
      <c r="L284" s="74" t="s">
        <v>45</v>
      </c>
      <c r="M284" s="81"/>
      <c r="N284" s="143">
        <v>577</v>
      </c>
      <c r="O284" s="74" t="s">
        <v>45</v>
      </c>
      <c r="P284" s="74" t="s">
        <v>45</v>
      </c>
      <c r="Q284" s="85" t="s">
        <v>45</v>
      </c>
      <c r="R284" s="85" t="s">
        <v>45</v>
      </c>
      <c r="S284" s="83" t="s">
        <v>45</v>
      </c>
      <c r="T284" s="83" t="s">
        <v>45</v>
      </c>
      <c r="U284" s="134" t="s">
        <v>45</v>
      </c>
      <c r="V284" s="134" t="s">
        <v>45</v>
      </c>
      <c r="W284" s="83" t="s">
        <v>45</v>
      </c>
      <c r="X284" s="83" t="s">
        <v>45</v>
      </c>
      <c r="Y284" s="259"/>
      <c r="Z284" s="298"/>
    </row>
    <row r="285" spans="1:26" ht="44.25" customHeight="1" outlineLevel="1" x14ac:dyDescent="0.3">
      <c r="A285" s="242" t="s">
        <v>585</v>
      </c>
      <c r="B285" s="250"/>
      <c r="C285" s="105" t="s">
        <v>1274</v>
      </c>
      <c r="D285" s="117" t="s">
        <v>1496</v>
      </c>
      <c r="E285" s="255">
        <v>5.0410000000000004</v>
      </c>
      <c r="F285" s="255">
        <v>5.0410000000000004</v>
      </c>
      <c r="G285" s="250"/>
      <c r="H285" s="250"/>
      <c r="I285" s="143">
        <v>66700</v>
      </c>
      <c r="J285" s="143">
        <v>66700</v>
      </c>
      <c r="K285" s="74" t="s">
        <v>45</v>
      </c>
      <c r="L285" s="74" t="s">
        <v>45</v>
      </c>
      <c r="M285" s="81"/>
      <c r="N285" s="143">
        <v>66700</v>
      </c>
      <c r="O285" s="74" t="s">
        <v>45</v>
      </c>
      <c r="P285" s="74" t="s">
        <v>45</v>
      </c>
      <c r="Q285" s="85">
        <v>0</v>
      </c>
      <c r="R285" s="85">
        <v>0</v>
      </c>
      <c r="S285" s="83">
        <v>94.7</v>
      </c>
      <c r="T285" s="83">
        <v>0</v>
      </c>
      <c r="U285" s="134">
        <v>6</v>
      </c>
      <c r="V285" s="134">
        <v>5.3</v>
      </c>
      <c r="W285" s="83">
        <v>0</v>
      </c>
      <c r="X285" s="83">
        <v>0</v>
      </c>
      <c r="Y285" s="259"/>
      <c r="Z285" s="298"/>
    </row>
    <row r="286" spans="1:26" ht="44.25" customHeight="1" outlineLevel="1" x14ac:dyDescent="0.3">
      <c r="A286" s="243"/>
      <c r="B286" s="250"/>
      <c r="C286" s="109" t="s">
        <v>1275</v>
      </c>
      <c r="D286" s="143" t="s">
        <v>1499</v>
      </c>
      <c r="E286" s="256"/>
      <c r="F286" s="256"/>
      <c r="G286" s="250"/>
      <c r="H286" s="250"/>
      <c r="I286" s="143">
        <v>2162</v>
      </c>
      <c r="J286" s="143">
        <v>2162</v>
      </c>
      <c r="K286" s="74" t="s">
        <v>45</v>
      </c>
      <c r="L286" s="74" t="s">
        <v>45</v>
      </c>
      <c r="M286" s="81"/>
      <c r="N286" s="143">
        <v>2162</v>
      </c>
      <c r="O286" s="74" t="s">
        <v>45</v>
      </c>
      <c r="P286" s="74" t="s">
        <v>45</v>
      </c>
      <c r="Q286" s="85" t="s">
        <v>45</v>
      </c>
      <c r="R286" s="85" t="s">
        <v>45</v>
      </c>
      <c r="S286" s="83" t="s">
        <v>45</v>
      </c>
      <c r="T286" s="83" t="s">
        <v>45</v>
      </c>
      <c r="U286" s="134" t="s">
        <v>45</v>
      </c>
      <c r="V286" s="134" t="s">
        <v>45</v>
      </c>
      <c r="W286" s="83" t="s">
        <v>45</v>
      </c>
      <c r="X286" s="83" t="s">
        <v>45</v>
      </c>
      <c r="Y286" s="259"/>
      <c r="Z286" s="298"/>
    </row>
    <row r="287" spans="1:26" ht="44.25" customHeight="1" outlineLevel="1" x14ac:dyDescent="0.3">
      <c r="A287" s="244"/>
      <c r="B287" s="250"/>
      <c r="C287" s="109" t="s">
        <v>1276</v>
      </c>
      <c r="D287" s="146" t="s">
        <v>1500</v>
      </c>
      <c r="E287" s="257"/>
      <c r="F287" s="257"/>
      <c r="G287" s="250"/>
      <c r="H287" s="250"/>
      <c r="I287" s="143">
        <v>747</v>
      </c>
      <c r="J287" s="143">
        <v>747</v>
      </c>
      <c r="K287" s="74" t="s">
        <v>45</v>
      </c>
      <c r="L287" s="74" t="s">
        <v>45</v>
      </c>
      <c r="M287" s="81"/>
      <c r="N287" s="143">
        <v>747</v>
      </c>
      <c r="O287" s="74" t="s">
        <v>45</v>
      </c>
      <c r="P287" s="74" t="s">
        <v>45</v>
      </c>
      <c r="Q287" s="85" t="s">
        <v>45</v>
      </c>
      <c r="R287" s="85" t="s">
        <v>45</v>
      </c>
      <c r="S287" s="83" t="s">
        <v>45</v>
      </c>
      <c r="T287" s="83" t="s">
        <v>45</v>
      </c>
      <c r="U287" s="134" t="s">
        <v>45</v>
      </c>
      <c r="V287" s="134" t="s">
        <v>45</v>
      </c>
      <c r="W287" s="83" t="s">
        <v>45</v>
      </c>
      <c r="X287" s="83" t="s">
        <v>45</v>
      </c>
      <c r="Y287" s="259"/>
      <c r="Z287" s="298"/>
    </row>
    <row r="288" spans="1:26" ht="44.25" customHeight="1" outlineLevel="1" x14ac:dyDescent="0.3">
      <c r="A288" s="242" t="s">
        <v>586</v>
      </c>
      <c r="B288" s="250"/>
      <c r="C288" s="109" t="s">
        <v>1277</v>
      </c>
      <c r="D288" s="117" t="s">
        <v>1496</v>
      </c>
      <c r="E288" s="255">
        <v>2.9</v>
      </c>
      <c r="F288" s="255">
        <v>2.9</v>
      </c>
      <c r="G288" s="250"/>
      <c r="H288" s="250"/>
      <c r="I288" s="143">
        <v>33668</v>
      </c>
      <c r="J288" s="143">
        <v>33668</v>
      </c>
      <c r="K288" s="74" t="s">
        <v>45</v>
      </c>
      <c r="L288" s="74" t="s">
        <v>45</v>
      </c>
      <c r="M288" s="81"/>
      <c r="N288" s="143">
        <v>33668</v>
      </c>
      <c r="O288" s="74" t="s">
        <v>45</v>
      </c>
      <c r="P288" s="74" t="s">
        <v>45</v>
      </c>
      <c r="Q288" s="85">
        <v>0</v>
      </c>
      <c r="R288" s="85">
        <v>0</v>
      </c>
      <c r="S288" s="83">
        <v>100</v>
      </c>
      <c r="T288" s="83">
        <v>0</v>
      </c>
      <c r="U288" s="134">
        <v>6</v>
      </c>
      <c r="V288" s="134">
        <v>5.4</v>
      </c>
      <c r="W288" s="83">
        <v>0</v>
      </c>
      <c r="X288" s="83">
        <v>0</v>
      </c>
      <c r="Y288" s="259"/>
      <c r="Z288" s="298"/>
    </row>
    <row r="289" spans="1:26" ht="44.25" customHeight="1" outlineLevel="1" x14ac:dyDescent="0.3">
      <c r="A289" s="243"/>
      <c r="B289" s="250"/>
      <c r="C289" s="109" t="s">
        <v>1278</v>
      </c>
      <c r="D289" s="143" t="s">
        <v>1499</v>
      </c>
      <c r="E289" s="256"/>
      <c r="F289" s="256"/>
      <c r="G289" s="250"/>
      <c r="H289" s="250"/>
      <c r="I289" s="143">
        <v>1090</v>
      </c>
      <c r="J289" s="143">
        <v>1090</v>
      </c>
      <c r="K289" s="74" t="s">
        <v>45</v>
      </c>
      <c r="L289" s="74" t="s">
        <v>45</v>
      </c>
      <c r="M289" s="81"/>
      <c r="N289" s="143">
        <v>1090</v>
      </c>
      <c r="O289" s="74" t="s">
        <v>45</v>
      </c>
      <c r="P289" s="74" t="s">
        <v>45</v>
      </c>
      <c r="Q289" s="85" t="s">
        <v>45</v>
      </c>
      <c r="R289" s="85" t="s">
        <v>45</v>
      </c>
      <c r="S289" s="83" t="s">
        <v>45</v>
      </c>
      <c r="T289" s="83" t="s">
        <v>45</v>
      </c>
      <c r="U289" s="134" t="s">
        <v>45</v>
      </c>
      <c r="V289" s="134" t="s">
        <v>45</v>
      </c>
      <c r="W289" s="83" t="s">
        <v>45</v>
      </c>
      <c r="X289" s="83" t="s">
        <v>45</v>
      </c>
      <c r="Y289" s="259"/>
      <c r="Z289" s="298"/>
    </row>
    <row r="290" spans="1:26" ht="44.25" customHeight="1" outlineLevel="1" x14ac:dyDescent="0.3">
      <c r="A290" s="244"/>
      <c r="B290" s="250"/>
      <c r="C290" s="109" t="s">
        <v>1279</v>
      </c>
      <c r="D290" s="146" t="s">
        <v>1500</v>
      </c>
      <c r="E290" s="257"/>
      <c r="F290" s="257"/>
      <c r="G290" s="250"/>
      <c r="H290" s="250"/>
      <c r="I290" s="143">
        <v>377</v>
      </c>
      <c r="J290" s="143">
        <v>377</v>
      </c>
      <c r="K290" s="74" t="s">
        <v>45</v>
      </c>
      <c r="L290" s="74" t="s">
        <v>45</v>
      </c>
      <c r="M290" s="81"/>
      <c r="N290" s="143">
        <v>377</v>
      </c>
      <c r="O290" s="74" t="s">
        <v>45</v>
      </c>
      <c r="P290" s="74" t="s">
        <v>45</v>
      </c>
      <c r="Q290" s="85" t="s">
        <v>45</v>
      </c>
      <c r="R290" s="85" t="s">
        <v>45</v>
      </c>
      <c r="S290" s="83" t="s">
        <v>45</v>
      </c>
      <c r="T290" s="83" t="s">
        <v>45</v>
      </c>
      <c r="U290" s="134" t="s">
        <v>45</v>
      </c>
      <c r="V290" s="134" t="s">
        <v>45</v>
      </c>
      <c r="W290" s="83" t="s">
        <v>45</v>
      </c>
      <c r="X290" s="83" t="s">
        <v>45</v>
      </c>
      <c r="Y290" s="259"/>
      <c r="Z290" s="298"/>
    </row>
    <row r="291" spans="1:26" ht="44.25" customHeight="1" outlineLevel="1" x14ac:dyDescent="0.3">
      <c r="A291" s="242" t="s">
        <v>587</v>
      </c>
      <c r="B291" s="250"/>
      <c r="C291" s="109" t="s">
        <v>1280</v>
      </c>
      <c r="D291" s="117" t="s">
        <v>1496</v>
      </c>
      <c r="E291" s="255">
        <v>9</v>
      </c>
      <c r="F291" s="255">
        <v>9</v>
      </c>
      <c r="G291" s="250"/>
      <c r="H291" s="250"/>
      <c r="I291" s="143">
        <v>85826</v>
      </c>
      <c r="J291" s="143">
        <v>85826</v>
      </c>
      <c r="K291" s="74" t="s">
        <v>45</v>
      </c>
      <c r="L291" s="74" t="s">
        <v>45</v>
      </c>
      <c r="M291" s="81"/>
      <c r="N291" s="143">
        <v>85826</v>
      </c>
      <c r="O291" s="74" t="s">
        <v>45</v>
      </c>
      <c r="P291" s="74" t="s">
        <v>45</v>
      </c>
      <c r="Q291" s="85">
        <v>50.52</v>
      </c>
      <c r="R291" s="85">
        <v>0</v>
      </c>
      <c r="S291" s="83">
        <v>100</v>
      </c>
      <c r="T291" s="83">
        <v>0</v>
      </c>
      <c r="U291" s="134">
        <v>5.5</v>
      </c>
      <c r="V291" s="134">
        <v>4.9000000000000004</v>
      </c>
      <c r="W291" s="83">
        <v>0</v>
      </c>
      <c r="X291" s="83">
        <v>0</v>
      </c>
      <c r="Y291" s="259"/>
      <c r="Z291" s="298"/>
    </row>
    <row r="292" spans="1:26" ht="44.25" customHeight="1" outlineLevel="1" x14ac:dyDescent="0.3">
      <c r="A292" s="243"/>
      <c r="B292" s="250"/>
      <c r="C292" s="109" t="s">
        <v>1281</v>
      </c>
      <c r="D292" s="143" t="s">
        <v>1499</v>
      </c>
      <c r="E292" s="256"/>
      <c r="F292" s="256"/>
      <c r="G292" s="250"/>
      <c r="H292" s="250"/>
      <c r="I292" s="143">
        <v>2780</v>
      </c>
      <c r="J292" s="143">
        <v>2780</v>
      </c>
      <c r="K292" s="74" t="s">
        <v>45</v>
      </c>
      <c r="L292" s="74" t="s">
        <v>45</v>
      </c>
      <c r="M292" s="81"/>
      <c r="N292" s="143">
        <v>2780</v>
      </c>
      <c r="O292" s="74" t="s">
        <v>45</v>
      </c>
      <c r="P292" s="74" t="s">
        <v>45</v>
      </c>
      <c r="Q292" s="85" t="s">
        <v>45</v>
      </c>
      <c r="R292" s="85" t="s">
        <v>45</v>
      </c>
      <c r="S292" s="83" t="s">
        <v>45</v>
      </c>
      <c r="T292" s="83" t="s">
        <v>45</v>
      </c>
      <c r="U292" s="134" t="s">
        <v>45</v>
      </c>
      <c r="V292" s="134" t="s">
        <v>45</v>
      </c>
      <c r="W292" s="83" t="s">
        <v>45</v>
      </c>
      <c r="X292" s="83" t="s">
        <v>45</v>
      </c>
      <c r="Y292" s="259"/>
      <c r="Z292" s="298"/>
    </row>
    <row r="293" spans="1:26" ht="44.25" customHeight="1" outlineLevel="1" x14ac:dyDescent="0.3">
      <c r="A293" s="244"/>
      <c r="B293" s="250"/>
      <c r="C293" s="109" t="s">
        <v>1282</v>
      </c>
      <c r="D293" s="146" t="s">
        <v>1500</v>
      </c>
      <c r="E293" s="257"/>
      <c r="F293" s="257"/>
      <c r="G293" s="250"/>
      <c r="H293" s="250"/>
      <c r="I293" s="143">
        <v>961</v>
      </c>
      <c r="J293" s="143">
        <v>961</v>
      </c>
      <c r="K293" s="74" t="s">
        <v>45</v>
      </c>
      <c r="L293" s="74" t="s">
        <v>45</v>
      </c>
      <c r="M293" s="81"/>
      <c r="N293" s="143">
        <v>961</v>
      </c>
      <c r="O293" s="74" t="s">
        <v>45</v>
      </c>
      <c r="P293" s="74" t="s">
        <v>45</v>
      </c>
      <c r="Q293" s="85" t="s">
        <v>45</v>
      </c>
      <c r="R293" s="85" t="s">
        <v>45</v>
      </c>
      <c r="S293" s="83" t="s">
        <v>45</v>
      </c>
      <c r="T293" s="83" t="s">
        <v>45</v>
      </c>
      <c r="U293" s="134" t="s">
        <v>45</v>
      </c>
      <c r="V293" s="134" t="s">
        <v>45</v>
      </c>
      <c r="W293" s="83" t="s">
        <v>45</v>
      </c>
      <c r="X293" s="83" t="s">
        <v>45</v>
      </c>
      <c r="Y293" s="259"/>
      <c r="Z293" s="298"/>
    </row>
    <row r="294" spans="1:26" ht="44.25" customHeight="1" outlineLevel="1" x14ac:dyDescent="0.3">
      <c r="A294" s="242" t="s">
        <v>588</v>
      </c>
      <c r="B294" s="250"/>
      <c r="C294" s="109" t="s">
        <v>1283</v>
      </c>
      <c r="D294" s="117" t="s">
        <v>1496</v>
      </c>
      <c r="E294" s="255">
        <v>4.21</v>
      </c>
      <c r="F294" s="255">
        <v>4.21</v>
      </c>
      <c r="G294" s="250"/>
      <c r="H294" s="250"/>
      <c r="I294" s="143">
        <v>56902</v>
      </c>
      <c r="J294" s="143">
        <v>56902</v>
      </c>
      <c r="K294" s="74" t="s">
        <v>45</v>
      </c>
      <c r="L294" s="74" t="s">
        <v>45</v>
      </c>
      <c r="M294" s="81"/>
      <c r="N294" s="143">
        <v>56902</v>
      </c>
      <c r="O294" s="74" t="s">
        <v>45</v>
      </c>
      <c r="P294" s="74" t="s">
        <v>45</v>
      </c>
      <c r="Q294" s="85">
        <v>23.68</v>
      </c>
      <c r="R294" s="85">
        <v>0</v>
      </c>
      <c r="S294" s="83">
        <v>99.5</v>
      </c>
      <c r="T294" s="83">
        <v>0</v>
      </c>
      <c r="U294" s="134">
        <v>6</v>
      </c>
      <c r="V294" s="134">
        <v>5.4</v>
      </c>
      <c r="W294" s="83">
        <v>0</v>
      </c>
      <c r="X294" s="83">
        <v>0</v>
      </c>
      <c r="Y294" s="259"/>
      <c r="Z294" s="298"/>
    </row>
    <row r="295" spans="1:26" ht="44.25" customHeight="1" outlineLevel="1" x14ac:dyDescent="0.3">
      <c r="A295" s="243"/>
      <c r="B295" s="250"/>
      <c r="C295" s="105" t="s">
        <v>1284</v>
      </c>
      <c r="D295" s="143" t="s">
        <v>1499</v>
      </c>
      <c r="E295" s="256"/>
      <c r="F295" s="256"/>
      <c r="G295" s="250"/>
      <c r="H295" s="250"/>
      <c r="I295" s="143">
        <v>1843</v>
      </c>
      <c r="J295" s="143">
        <v>1843</v>
      </c>
      <c r="K295" s="74" t="s">
        <v>45</v>
      </c>
      <c r="L295" s="74" t="s">
        <v>45</v>
      </c>
      <c r="M295" s="81"/>
      <c r="N295" s="143">
        <v>1843</v>
      </c>
      <c r="O295" s="74" t="s">
        <v>45</v>
      </c>
      <c r="P295" s="74" t="s">
        <v>45</v>
      </c>
      <c r="Q295" s="85" t="s">
        <v>45</v>
      </c>
      <c r="R295" s="85" t="s">
        <v>45</v>
      </c>
      <c r="S295" s="83" t="s">
        <v>45</v>
      </c>
      <c r="T295" s="83" t="s">
        <v>45</v>
      </c>
      <c r="U295" s="134" t="s">
        <v>45</v>
      </c>
      <c r="V295" s="134" t="s">
        <v>45</v>
      </c>
      <c r="W295" s="83" t="s">
        <v>45</v>
      </c>
      <c r="X295" s="83" t="s">
        <v>45</v>
      </c>
      <c r="Y295" s="259"/>
      <c r="Z295" s="298"/>
    </row>
    <row r="296" spans="1:26" ht="44.25" customHeight="1" outlineLevel="1" x14ac:dyDescent="0.3">
      <c r="A296" s="244"/>
      <c r="B296" s="250"/>
      <c r="C296" s="173" t="s">
        <v>1285</v>
      </c>
      <c r="D296" s="146" t="s">
        <v>1500</v>
      </c>
      <c r="E296" s="257"/>
      <c r="F296" s="257"/>
      <c r="G296" s="250"/>
      <c r="H296" s="250"/>
      <c r="I296" s="143">
        <v>637</v>
      </c>
      <c r="J296" s="143">
        <v>637</v>
      </c>
      <c r="K296" s="74" t="s">
        <v>45</v>
      </c>
      <c r="L296" s="74" t="s">
        <v>45</v>
      </c>
      <c r="M296" s="81"/>
      <c r="N296" s="143">
        <v>637</v>
      </c>
      <c r="O296" s="74" t="s">
        <v>45</v>
      </c>
      <c r="P296" s="74" t="s">
        <v>45</v>
      </c>
      <c r="Q296" s="85" t="s">
        <v>45</v>
      </c>
      <c r="R296" s="85" t="s">
        <v>45</v>
      </c>
      <c r="S296" s="83" t="s">
        <v>45</v>
      </c>
      <c r="T296" s="83" t="s">
        <v>45</v>
      </c>
      <c r="U296" s="134" t="s">
        <v>45</v>
      </c>
      <c r="V296" s="134" t="s">
        <v>45</v>
      </c>
      <c r="W296" s="83" t="s">
        <v>45</v>
      </c>
      <c r="X296" s="83" t="s">
        <v>45</v>
      </c>
      <c r="Y296" s="259"/>
      <c r="Z296" s="298"/>
    </row>
    <row r="297" spans="1:26" ht="27" customHeight="1" x14ac:dyDescent="0.3">
      <c r="A297" s="71" t="s">
        <v>36</v>
      </c>
      <c r="B297" s="250"/>
      <c r="C297" s="174" t="s">
        <v>1286</v>
      </c>
      <c r="D297" s="84" t="s">
        <v>1495</v>
      </c>
      <c r="E297" s="147">
        <f>E298</f>
        <v>167</v>
      </c>
      <c r="F297" s="147">
        <f>F298</f>
        <v>167</v>
      </c>
      <c r="G297" s="250"/>
      <c r="H297" s="250"/>
      <c r="I297" s="144">
        <f>SUM(I298:I299)</f>
        <v>297191.95600000001</v>
      </c>
      <c r="J297" s="144">
        <f>SUM(J298:J299)</f>
        <v>297191.95600000001</v>
      </c>
      <c r="K297" s="74"/>
      <c r="L297" s="74"/>
      <c r="M297" s="81"/>
      <c r="N297" s="144">
        <f>SUM(N298:N299)</f>
        <v>297191.95600000001</v>
      </c>
      <c r="O297" s="74"/>
      <c r="P297" s="74"/>
      <c r="Q297" s="74"/>
      <c r="R297" s="74"/>
      <c r="S297" s="83"/>
      <c r="T297" s="83"/>
      <c r="U297" s="86"/>
      <c r="V297" s="86"/>
      <c r="W297" s="83"/>
      <c r="X297" s="83"/>
      <c r="Y297" s="259"/>
      <c r="Z297" s="298"/>
    </row>
    <row r="298" spans="1:26" ht="27" customHeight="1" outlineLevel="1" x14ac:dyDescent="0.3">
      <c r="A298" s="78" t="s">
        <v>97</v>
      </c>
      <c r="B298" s="250"/>
      <c r="C298" s="175" t="s">
        <v>1287</v>
      </c>
      <c r="D298" s="180" t="s">
        <v>1498</v>
      </c>
      <c r="E298" s="146">
        <v>167</v>
      </c>
      <c r="F298" s="146">
        <v>167</v>
      </c>
      <c r="G298" s="250"/>
      <c r="H298" s="250"/>
      <c r="I298" s="143">
        <v>238076.02</v>
      </c>
      <c r="J298" s="143">
        <v>238076.02</v>
      </c>
      <c r="K298" s="74" t="s">
        <v>45</v>
      </c>
      <c r="L298" s="74" t="s">
        <v>45</v>
      </c>
      <c r="M298" s="81"/>
      <c r="N298" s="143">
        <v>238076.02</v>
      </c>
      <c r="O298" s="74" t="s">
        <v>45</v>
      </c>
      <c r="P298" s="74" t="s">
        <v>45</v>
      </c>
      <c r="Q298" s="85" t="s">
        <v>45</v>
      </c>
      <c r="R298" s="85" t="s">
        <v>45</v>
      </c>
      <c r="S298" s="83" t="s">
        <v>45</v>
      </c>
      <c r="T298" s="83" t="s">
        <v>45</v>
      </c>
      <c r="U298" s="134">
        <v>6</v>
      </c>
      <c r="V298" s="134">
        <v>5.2</v>
      </c>
      <c r="W298" s="83" t="s">
        <v>45</v>
      </c>
      <c r="X298" s="83" t="s">
        <v>45</v>
      </c>
      <c r="Y298" s="259"/>
      <c r="Z298" s="298"/>
    </row>
    <row r="299" spans="1:26" ht="27" customHeight="1" outlineLevel="1" x14ac:dyDescent="0.3">
      <c r="A299" s="78" t="s">
        <v>98</v>
      </c>
      <c r="B299" s="250"/>
      <c r="C299" s="175" t="s">
        <v>1288</v>
      </c>
      <c r="D299" s="180" t="s">
        <v>1498</v>
      </c>
      <c r="E299" s="120"/>
      <c r="F299" s="120"/>
      <c r="G299" s="250"/>
      <c r="H299" s="250"/>
      <c r="I299" s="143">
        <v>59115.936000000002</v>
      </c>
      <c r="J299" s="143">
        <v>59115.936000000002</v>
      </c>
      <c r="K299" s="74" t="s">
        <v>45</v>
      </c>
      <c r="L299" s="74" t="s">
        <v>45</v>
      </c>
      <c r="M299" s="81"/>
      <c r="N299" s="143">
        <v>59115.936000000002</v>
      </c>
      <c r="O299" s="74" t="s">
        <v>45</v>
      </c>
      <c r="P299" s="74" t="s">
        <v>45</v>
      </c>
      <c r="Q299" s="85" t="s">
        <v>45</v>
      </c>
      <c r="R299" s="85" t="s">
        <v>45</v>
      </c>
      <c r="S299" s="83" t="s">
        <v>45</v>
      </c>
      <c r="T299" s="83" t="s">
        <v>45</v>
      </c>
      <c r="U299" s="134" t="s">
        <v>45</v>
      </c>
      <c r="V299" s="134" t="s">
        <v>45</v>
      </c>
      <c r="W299" s="83" t="s">
        <v>45</v>
      </c>
      <c r="X299" s="83" t="s">
        <v>45</v>
      </c>
      <c r="Y299" s="259"/>
      <c r="Z299" s="298"/>
    </row>
    <row r="300" spans="1:26" ht="31.5" customHeight="1" x14ac:dyDescent="0.3">
      <c r="A300" s="84">
        <v>4</v>
      </c>
      <c r="B300" s="250"/>
      <c r="C300" s="106" t="s">
        <v>1289</v>
      </c>
      <c r="D300" s="84" t="s">
        <v>1495</v>
      </c>
      <c r="E300" s="74">
        <f>E301+E303+E314+E318+E321+E327+E332+E334+E336+E362+E370+E378+E396</f>
        <v>91</v>
      </c>
      <c r="F300" s="74">
        <f>F301+F303+F314+F318+F321+F327+F332+F334+F336+F362+F370+F378+F396</f>
        <v>91</v>
      </c>
      <c r="G300" s="250"/>
      <c r="H300" s="250"/>
      <c r="I300" s="190">
        <f>I301+I302+I303+I314+I318+I321+I327+I332+I334+I336+I362+I370+I378+I396</f>
        <v>7212214.6834499994</v>
      </c>
      <c r="J300" s="190">
        <f>J301+J302+J303+J314+J318+J321+J327+J332+J334+J336+J362+J370+J378+J396</f>
        <v>7212214.6834499994</v>
      </c>
      <c r="K300" s="74"/>
      <c r="L300" s="74"/>
      <c r="M300" s="93"/>
      <c r="N300" s="74">
        <f>N301+N302+N303+N314+N318+N321+N327+N332+N334+N336+N362+N370+N378+N396</f>
        <v>7212214.6834499994</v>
      </c>
      <c r="O300" s="74"/>
      <c r="P300" s="74"/>
      <c r="Q300" s="92"/>
      <c r="R300" s="92"/>
      <c r="S300" s="92"/>
      <c r="T300" s="136"/>
      <c r="U300" s="92"/>
      <c r="V300" s="92"/>
      <c r="W300" s="92"/>
      <c r="X300" s="92"/>
      <c r="Y300" s="259"/>
      <c r="Z300" s="298"/>
    </row>
    <row r="301" spans="1:26" ht="35.25" customHeight="1" outlineLevel="1" x14ac:dyDescent="0.3">
      <c r="A301" s="242" t="s">
        <v>136</v>
      </c>
      <c r="B301" s="250"/>
      <c r="C301" s="109" t="s">
        <v>1290</v>
      </c>
      <c r="D301" s="180" t="s">
        <v>1498</v>
      </c>
      <c r="E301" s="249">
        <v>1</v>
      </c>
      <c r="F301" s="249">
        <v>1</v>
      </c>
      <c r="G301" s="250"/>
      <c r="H301" s="250"/>
      <c r="I301" s="151">
        <v>113813.66645</v>
      </c>
      <c r="J301" s="151">
        <v>113813.66645</v>
      </c>
      <c r="K301" s="74" t="s">
        <v>45</v>
      </c>
      <c r="L301" s="74" t="s">
        <v>45</v>
      </c>
      <c r="M301" s="91"/>
      <c r="N301" s="151">
        <v>113813.66645</v>
      </c>
      <c r="O301" s="74" t="s">
        <v>45</v>
      </c>
      <c r="P301" s="74" t="s">
        <v>45</v>
      </c>
      <c r="Q301" s="85">
        <v>2373</v>
      </c>
      <c r="R301" s="85">
        <v>0</v>
      </c>
      <c r="S301" s="83">
        <v>68</v>
      </c>
      <c r="T301" s="138">
        <v>63</v>
      </c>
      <c r="U301" s="85">
        <v>5</v>
      </c>
      <c r="V301" s="85">
        <v>4.8</v>
      </c>
      <c r="W301" s="83">
        <v>5</v>
      </c>
      <c r="X301" s="83">
        <v>4</v>
      </c>
      <c r="Y301" s="259"/>
      <c r="Z301" s="298"/>
    </row>
    <row r="302" spans="1:26" ht="35.25" customHeight="1" outlineLevel="1" x14ac:dyDescent="0.3">
      <c r="A302" s="244"/>
      <c r="B302" s="250"/>
      <c r="C302" s="109" t="s">
        <v>1291</v>
      </c>
      <c r="D302" s="121" t="s">
        <v>1499</v>
      </c>
      <c r="E302" s="251"/>
      <c r="F302" s="251"/>
      <c r="G302" s="250"/>
      <c r="H302" s="250"/>
      <c r="I302" s="151">
        <v>3606</v>
      </c>
      <c r="J302" s="151">
        <v>3606</v>
      </c>
      <c r="K302" s="74" t="s">
        <v>45</v>
      </c>
      <c r="L302" s="74" t="s">
        <v>45</v>
      </c>
      <c r="M302" s="91"/>
      <c r="N302" s="151">
        <v>3606</v>
      </c>
      <c r="O302" s="74" t="s">
        <v>45</v>
      </c>
      <c r="P302" s="74" t="s">
        <v>45</v>
      </c>
      <c r="Q302" s="85" t="s">
        <v>45</v>
      </c>
      <c r="R302" s="85" t="s">
        <v>45</v>
      </c>
      <c r="S302" s="83" t="s">
        <v>45</v>
      </c>
      <c r="T302" s="138" t="s">
        <v>45</v>
      </c>
      <c r="U302" s="85" t="s">
        <v>45</v>
      </c>
      <c r="V302" s="85" t="s">
        <v>45</v>
      </c>
      <c r="W302" s="83" t="s">
        <v>45</v>
      </c>
      <c r="X302" s="83" t="s">
        <v>45</v>
      </c>
      <c r="Y302" s="259"/>
      <c r="Z302" s="298"/>
    </row>
    <row r="303" spans="1:26" ht="27" customHeight="1" outlineLevel="1" x14ac:dyDescent="0.3">
      <c r="A303" s="71" t="s">
        <v>137</v>
      </c>
      <c r="B303" s="250"/>
      <c r="C303" s="106" t="s">
        <v>1292</v>
      </c>
      <c r="D303" s="84" t="s">
        <v>1495</v>
      </c>
      <c r="E303" s="76">
        <f>SUM(E304:E313)</f>
        <v>10</v>
      </c>
      <c r="F303" s="76">
        <f>SUM(F304:F313)</f>
        <v>10</v>
      </c>
      <c r="G303" s="250"/>
      <c r="H303" s="250"/>
      <c r="I303" s="97">
        <f>SUM(I304:I313)</f>
        <v>928350</v>
      </c>
      <c r="J303" s="97">
        <f>SUM(J304:J313)</f>
        <v>928350</v>
      </c>
      <c r="K303" s="74"/>
      <c r="L303" s="74"/>
      <c r="M303" s="95"/>
      <c r="N303" s="97">
        <f>SUM(N304:N313)</f>
        <v>928350</v>
      </c>
      <c r="O303" s="74"/>
      <c r="P303" s="74"/>
      <c r="Q303" s="94"/>
      <c r="R303" s="94"/>
      <c r="S303" s="135"/>
      <c r="T303" s="139"/>
      <c r="U303" s="92"/>
      <c r="V303" s="92"/>
      <c r="W303" s="92"/>
      <c r="X303" s="92"/>
      <c r="Y303" s="259"/>
      <c r="Z303" s="298"/>
    </row>
    <row r="304" spans="1:26" ht="27" customHeight="1" outlineLevel="2" x14ac:dyDescent="0.3">
      <c r="A304" s="78" t="s">
        <v>683</v>
      </c>
      <c r="B304" s="250"/>
      <c r="C304" s="109" t="s">
        <v>1293</v>
      </c>
      <c r="D304" s="180" t="s">
        <v>1498</v>
      </c>
      <c r="E304" s="80">
        <v>1</v>
      </c>
      <c r="F304" s="80">
        <v>1</v>
      </c>
      <c r="G304" s="250"/>
      <c r="H304" s="250"/>
      <c r="I304" s="155">
        <v>48430</v>
      </c>
      <c r="J304" s="146">
        <v>48430</v>
      </c>
      <c r="K304" s="74" t="s">
        <v>45</v>
      </c>
      <c r="L304" s="74" t="s">
        <v>45</v>
      </c>
      <c r="M304" s="91"/>
      <c r="N304" s="146">
        <v>48430</v>
      </c>
      <c r="O304" s="74" t="s">
        <v>45</v>
      </c>
      <c r="P304" s="74" t="s">
        <v>45</v>
      </c>
      <c r="Q304" s="187">
        <v>192</v>
      </c>
      <c r="R304" s="85">
        <v>0</v>
      </c>
      <c r="S304" s="83">
        <v>82</v>
      </c>
      <c r="T304" s="138">
        <v>79</v>
      </c>
      <c r="U304" s="85">
        <v>6</v>
      </c>
      <c r="V304" s="182">
        <v>5.5</v>
      </c>
      <c r="W304" s="83">
        <v>0</v>
      </c>
      <c r="X304" s="83">
        <v>0</v>
      </c>
      <c r="Y304" s="259"/>
      <c r="Z304" s="298"/>
    </row>
    <row r="305" spans="1:26" ht="23.25" outlineLevel="2" x14ac:dyDescent="0.3">
      <c r="A305" s="78" t="s">
        <v>684</v>
      </c>
      <c r="B305" s="250"/>
      <c r="C305" s="109" t="s">
        <v>1294</v>
      </c>
      <c r="D305" s="180" t="s">
        <v>1498</v>
      </c>
      <c r="E305" s="80">
        <v>1</v>
      </c>
      <c r="F305" s="80">
        <v>1</v>
      </c>
      <c r="G305" s="250"/>
      <c r="H305" s="250"/>
      <c r="I305" s="155">
        <v>122170</v>
      </c>
      <c r="J305" s="146">
        <v>122170</v>
      </c>
      <c r="K305" s="74" t="s">
        <v>45</v>
      </c>
      <c r="L305" s="74" t="s">
        <v>45</v>
      </c>
      <c r="M305" s="91"/>
      <c r="N305" s="146">
        <v>122170</v>
      </c>
      <c r="O305" s="74" t="s">
        <v>45</v>
      </c>
      <c r="P305" s="74" t="s">
        <v>45</v>
      </c>
      <c r="Q305" s="83">
        <v>732</v>
      </c>
      <c r="R305" s="85">
        <v>0</v>
      </c>
      <c r="S305" s="83">
        <v>81</v>
      </c>
      <c r="T305" s="138">
        <v>76</v>
      </c>
      <c r="U305" s="83">
        <v>5.5</v>
      </c>
      <c r="V305" s="83">
        <v>5</v>
      </c>
      <c r="W305" s="83">
        <v>1</v>
      </c>
      <c r="X305" s="83">
        <v>0</v>
      </c>
      <c r="Y305" s="259"/>
      <c r="Z305" s="298"/>
    </row>
    <row r="306" spans="1:26" ht="34.5" customHeight="1" outlineLevel="2" x14ac:dyDescent="0.3">
      <c r="A306" s="78" t="s">
        <v>685</v>
      </c>
      <c r="B306" s="250"/>
      <c r="C306" s="108" t="s">
        <v>1295</v>
      </c>
      <c r="D306" s="180" t="s">
        <v>1498</v>
      </c>
      <c r="E306" s="80">
        <v>1</v>
      </c>
      <c r="F306" s="80">
        <v>1</v>
      </c>
      <c r="G306" s="250"/>
      <c r="H306" s="250"/>
      <c r="I306" s="155">
        <v>76180</v>
      </c>
      <c r="J306" s="146">
        <v>76180</v>
      </c>
      <c r="K306" s="74" t="s">
        <v>45</v>
      </c>
      <c r="L306" s="74" t="s">
        <v>45</v>
      </c>
      <c r="M306" s="91"/>
      <c r="N306" s="146">
        <v>76180</v>
      </c>
      <c r="O306" s="74" t="s">
        <v>45</v>
      </c>
      <c r="P306" s="74" t="s">
        <v>45</v>
      </c>
      <c r="Q306" s="83">
        <v>507</v>
      </c>
      <c r="R306" s="85">
        <v>0</v>
      </c>
      <c r="S306" s="83">
        <v>93</v>
      </c>
      <c r="T306" s="138">
        <v>88</v>
      </c>
      <c r="U306" s="85">
        <v>5</v>
      </c>
      <c r="V306" s="182">
        <v>4.8</v>
      </c>
      <c r="W306" s="83">
        <v>0</v>
      </c>
      <c r="X306" s="83">
        <v>0</v>
      </c>
      <c r="Y306" s="259"/>
      <c r="Z306" s="298"/>
    </row>
    <row r="307" spans="1:26" ht="38.25" customHeight="1" outlineLevel="2" x14ac:dyDescent="0.3">
      <c r="A307" s="78" t="s">
        <v>686</v>
      </c>
      <c r="B307" s="250"/>
      <c r="C307" s="108" t="s">
        <v>1296</v>
      </c>
      <c r="D307" s="180" t="s">
        <v>1498</v>
      </c>
      <c r="E307" s="80">
        <v>1</v>
      </c>
      <c r="F307" s="80">
        <v>1</v>
      </c>
      <c r="G307" s="250"/>
      <c r="H307" s="250"/>
      <c r="I307" s="151">
        <v>56800</v>
      </c>
      <c r="J307" s="156">
        <v>56800</v>
      </c>
      <c r="K307" s="74" t="s">
        <v>45</v>
      </c>
      <c r="L307" s="74" t="s">
        <v>45</v>
      </c>
      <c r="M307" s="91"/>
      <c r="N307" s="156">
        <v>56800</v>
      </c>
      <c r="O307" s="74" t="s">
        <v>45</v>
      </c>
      <c r="P307" s="74" t="s">
        <v>45</v>
      </c>
      <c r="Q307" s="83">
        <v>843</v>
      </c>
      <c r="R307" s="85">
        <v>0</v>
      </c>
      <c r="S307" s="83">
        <v>100</v>
      </c>
      <c r="T307" s="138">
        <v>94</v>
      </c>
      <c r="U307" s="85">
        <v>5.5</v>
      </c>
      <c r="V307" s="182">
        <v>4.7</v>
      </c>
      <c r="W307" s="83">
        <v>0</v>
      </c>
      <c r="X307" s="83">
        <v>0</v>
      </c>
      <c r="Y307" s="259"/>
      <c r="Z307" s="298"/>
    </row>
    <row r="308" spans="1:26" ht="23.25" customHeight="1" outlineLevel="2" x14ac:dyDescent="0.3">
      <c r="A308" s="78" t="s">
        <v>687</v>
      </c>
      <c r="B308" s="250"/>
      <c r="C308" s="108" t="s">
        <v>1297</v>
      </c>
      <c r="D308" s="180" t="s">
        <v>1498</v>
      </c>
      <c r="E308" s="80">
        <v>1</v>
      </c>
      <c r="F308" s="80">
        <v>1</v>
      </c>
      <c r="G308" s="250"/>
      <c r="H308" s="250"/>
      <c r="I308" s="151">
        <v>111600</v>
      </c>
      <c r="J308" s="151">
        <v>111600</v>
      </c>
      <c r="K308" s="74" t="s">
        <v>45</v>
      </c>
      <c r="L308" s="74" t="s">
        <v>45</v>
      </c>
      <c r="M308" s="91"/>
      <c r="N308" s="151">
        <v>111600</v>
      </c>
      <c r="O308" s="74" t="s">
        <v>45</v>
      </c>
      <c r="P308" s="74" t="s">
        <v>45</v>
      </c>
      <c r="Q308" s="83">
        <v>628</v>
      </c>
      <c r="R308" s="85">
        <v>0</v>
      </c>
      <c r="S308" s="83">
        <v>84</v>
      </c>
      <c r="T308" s="138">
        <v>81</v>
      </c>
      <c r="U308" s="85">
        <v>5</v>
      </c>
      <c r="V308" s="182">
        <v>4.7</v>
      </c>
      <c r="W308" s="83">
        <v>0</v>
      </c>
      <c r="X308" s="83">
        <v>0</v>
      </c>
      <c r="Y308" s="259"/>
      <c r="Z308" s="298"/>
    </row>
    <row r="309" spans="1:26" ht="30" customHeight="1" outlineLevel="2" x14ac:dyDescent="0.3">
      <c r="A309" s="78" t="s">
        <v>688</v>
      </c>
      <c r="B309" s="250"/>
      <c r="C309" s="108" t="s">
        <v>1298</v>
      </c>
      <c r="D309" s="180" t="s">
        <v>1498</v>
      </c>
      <c r="E309" s="80">
        <v>1</v>
      </c>
      <c r="F309" s="80">
        <v>1</v>
      </c>
      <c r="G309" s="250"/>
      <c r="H309" s="250"/>
      <c r="I309" s="151">
        <v>52090</v>
      </c>
      <c r="J309" s="151">
        <v>52090</v>
      </c>
      <c r="K309" s="74" t="s">
        <v>45</v>
      </c>
      <c r="L309" s="74" t="s">
        <v>45</v>
      </c>
      <c r="M309" s="91"/>
      <c r="N309" s="151">
        <v>52090</v>
      </c>
      <c r="O309" s="74" t="s">
        <v>45</v>
      </c>
      <c r="P309" s="74" t="s">
        <v>45</v>
      </c>
      <c r="Q309" s="83">
        <v>88</v>
      </c>
      <c r="R309" s="85">
        <v>0</v>
      </c>
      <c r="S309" s="83">
        <v>87</v>
      </c>
      <c r="T309" s="138">
        <v>81</v>
      </c>
      <c r="U309" s="85">
        <v>6</v>
      </c>
      <c r="V309" s="182">
        <v>5</v>
      </c>
      <c r="W309" s="83">
        <v>0</v>
      </c>
      <c r="X309" s="83">
        <v>0</v>
      </c>
      <c r="Y309" s="259"/>
      <c r="Z309" s="298"/>
    </row>
    <row r="310" spans="1:26" ht="30" customHeight="1" outlineLevel="2" x14ac:dyDescent="0.3">
      <c r="A310" s="78" t="s">
        <v>689</v>
      </c>
      <c r="B310" s="250"/>
      <c r="C310" s="109" t="s">
        <v>1299</v>
      </c>
      <c r="D310" s="180" t="s">
        <v>1498</v>
      </c>
      <c r="E310" s="80">
        <v>1</v>
      </c>
      <c r="F310" s="80">
        <v>1</v>
      </c>
      <c r="G310" s="250"/>
      <c r="H310" s="250"/>
      <c r="I310" s="151">
        <v>90550</v>
      </c>
      <c r="J310" s="151">
        <v>90550</v>
      </c>
      <c r="K310" s="74" t="s">
        <v>45</v>
      </c>
      <c r="L310" s="74" t="s">
        <v>45</v>
      </c>
      <c r="M310" s="91"/>
      <c r="N310" s="151">
        <v>90550</v>
      </c>
      <c r="O310" s="74" t="s">
        <v>45</v>
      </c>
      <c r="P310" s="74" t="s">
        <v>45</v>
      </c>
      <c r="Q310" s="83">
        <v>549</v>
      </c>
      <c r="R310" s="85">
        <v>0</v>
      </c>
      <c r="S310" s="83">
        <v>100</v>
      </c>
      <c r="T310" s="138">
        <v>95</v>
      </c>
      <c r="U310" s="85">
        <v>6</v>
      </c>
      <c r="V310" s="182">
        <v>5.5</v>
      </c>
      <c r="W310" s="83">
        <v>0</v>
      </c>
      <c r="X310" s="83">
        <v>0</v>
      </c>
      <c r="Y310" s="259"/>
      <c r="Z310" s="298"/>
    </row>
    <row r="311" spans="1:26" ht="30" customHeight="1" outlineLevel="2" x14ac:dyDescent="0.3">
      <c r="A311" s="78" t="s">
        <v>690</v>
      </c>
      <c r="B311" s="250"/>
      <c r="C311" s="108" t="s">
        <v>1300</v>
      </c>
      <c r="D311" s="180" t="s">
        <v>1498</v>
      </c>
      <c r="E311" s="80">
        <v>1</v>
      </c>
      <c r="F311" s="80">
        <v>1</v>
      </c>
      <c r="G311" s="250"/>
      <c r="H311" s="250"/>
      <c r="I311" s="151">
        <v>166830</v>
      </c>
      <c r="J311" s="151">
        <v>166830</v>
      </c>
      <c r="K311" s="74" t="s">
        <v>45</v>
      </c>
      <c r="L311" s="74" t="s">
        <v>45</v>
      </c>
      <c r="M311" s="91"/>
      <c r="N311" s="151">
        <v>166830</v>
      </c>
      <c r="O311" s="74" t="s">
        <v>45</v>
      </c>
      <c r="P311" s="74" t="s">
        <v>45</v>
      </c>
      <c r="Q311" s="187">
        <v>220</v>
      </c>
      <c r="R311" s="85">
        <v>0</v>
      </c>
      <c r="S311" s="83">
        <v>95</v>
      </c>
      <c r="T311" s="138">
        <v>90</v>
      </c>
      <c r="U311" s="85">
        <v>5.8</v>
      </c>
      <c r="V311" s="182">
        <v>5.0999999999999996</v>
      </c>
      <c r="W311" s="83">
        <v>0</v>
      </c>
      <c r="X311" s="83">
        <v>0</v>
      </c>
      <c r="Y311" s="259"/>
      <c r="Z311" s="298"/>
    </row>
    <row r="312" spans="1:26" ht="30" customHeight="1" outlineLevel="2" x14ac:dyDescent="0.3">
      <c r="A312" s="78" t="s">
        <v>691</v>
      </c>
      <c r="B312" s="250"/>
      <c r="C312" s="108" t="s">
        <v>1301</v>
      </c>
      <c r="D312" s="180" t="s">
        <v>1498</v>
      </c>
      <c r="E312" s="80">
        <v>1</v>
      </c>
      <c r="F312" s="80">
        <v>1</v>
      </c>
      <c r="G312" s="250"/>
      <c r="H312" s="250"/>
      <c r="I312" s="151">
        <v>110300</v>
      </c>
      <c r="J312" s="151">
        <v>110300</v>
      </c>
      <c r="K312" s="74" t="s">
        <v>45</v>
      </c>
      <c r="L312" s="74" t="s">
        <v>45</v>
      </c>
      <c r="M312" s="91"/>
      <c r="N312" s="151">
        <v>110300</v>
      </c>
      <c r="O312" s="74" t="s">
        <v>45</v>
      </c>
      <c r="P312" s="74" t="s">
        <v>45</v>
      </c>
      <c r="Q312" s="187">
        <v>0</v>
      </c>
      <c r="R312" s="85">
        <v>0</v>
      </c>
      <c r="S312" s="83">
        <v>72</v>
      </c>
      <c r="T312" s="138">
        <v>67</v>
      </c>
      <c r="U312" s="85">
        <v>5.8</v>
      </c>
      <c r="V312" s="182">
        <v>5</v>
      </c>
      <c r="W312" s="83">
        <v>0</v>
      </c>
      <c r="X312" s="83">
        <v>0</v>
      </c>
      <c r="Y312" s="259"/>
      <c r="Z312" s="298"/>
    </row>
    <row r="313" spans="1:26" ht="30" customHeight="1" outlineLevel="2" x14ac:dyDescent="0.3">
      <c r="A313" s="78" t="s">
        <v>692</v>
      </c>
      <c r="B313" s="250"/>
      <c r="C313" s="109" t="s">
        <v>1302</v>
      </c>
      <c r="D313" s="180" t="s">
        <v>1498</v>
      </c>
      <c r="E313" s="80">
        <v>1</v>
      </c>
      <c r="F313" s="80">
        <v>1</v>
      </c>
      <c r="G313" s="250"/>
      <c r="H313" s="250"/>
      <c r="I313" s="151">
        <v>93400</v>
      </c>
      <c r="J313" s="151">
        <v>93400</v>
      </c>
      <c r="K313" s="74" t="s">
        <v>45</v>
      </c>
      <c r="L313" s="74" t="s">
        <v>45</v>
      </c>
      <c r="M313" s="91"/>
      <c r="N313" s="151">
        <v>93400</v>
      </c>
      <c r="O313" s="74" t="s">
        <v>45</v>
      </c>
      <c r="P313" s="74" t="s">
        <v>45</v>
      </c>
      <c r="Q313" s="187">
        <v>862.75</v>
      </c>
      <c r="R313" s="85">
        <v>0</v>
      </c>
      <c r="S313" s="83">
        <v>100</v>
      </c>
      <c r="T313" s="138">
        <v>96</v>
      </c>
      <c r="U313" s="85">
        <v>5</v>
      </c>
      <c r="V313" s="182">
        <v>4.7</v>
      </c>
      <c r="W313" s="83">
        <v>0</v>
      </c>
      <c r="X313" s="83">
        <v>0</v>
      </c>
      <c r="Y313" s="259"/>
      <c r="Z313" s="298"/>
    </row>
    <row r="314" spans="1:26" ht="30" customHeight="1" outlineLevel="1" x14ac:dyDescent="0.3">
      <c r="A314" s="71" t="s">
        <v>138</v>
      </c>
      <c r="B314" s="250"/>
      <c r="C314" s="114" t="s">
        <v>1303</v>
      </c>
      <c r="D314" s="84" t="s">
        <v>1495</v>
      </c>
      <c r="E314" s="84">
        <f>SUM(E315:E317)</f>
        <v>3</v>
      </c>
      <c r="F314" s="84">
        <f>SUM(F315:F317)</f>
        <v>3</v>
      </c>
      <c r="G314" s="250"/>
      <c r="H314" s="250"/>
      <c r="I314" s="97">
        <f>SUM(I315:I317)</f>
        <v>404770</v>
      </c>
      <c r="J314" s="97">
        <f>SUM(J315:J317)</f>
        <v>404770</v>
      </c>
      <c r="K314" s="74"/>
      <c r="L314" s="74"/>
      <c r="M314" s="91"/>
      <c r="N314" s="97">
        <f>SUM(N315:N317)</f>
        <v>404770</v>
      </c>
      <c r="O314" s="74"/>
      <c r="P314" s="74"/>
      <c r="Q314" s="135"/>
      <c r="R314" s="74"/>
      <c r="S314" s="135"/>
      <c r="T314" s="137"/>
      <c r="U314" s="74"/>
      <c r="V314" s="132"/>
      <c r="W314" s="135"/>
      <c r="X314" s="135"/>
      <c r="Y314" s="259"/>
      <c r="Z314" s="298"/>
    </row>
    <row r="315" spans="1:26" ht="30" customHeight="1" outlineLevel="2" x14ac:dyDescent="0.3">
      <c r="A315" s="78" t="s">
        <v>693</v>
      </c>
      <c r="B315" s="250"/>
      <c r="C315" s="108" t="s">
        <v>1304</v>
      </c>
      <c r="D315" s="180" t="s">
        <v>1498</v>
      </c>
      <c r="E315" s="80">
        <v>1</v>
      </c>
      <c r="F315" s="80">
        <v>1</v>
      </c>
      <c r="G315" s="250"/>
      <c r="H315" s="250"/>
      <c r="I315" s="151">
        <v>163600</v>
      </c>
      <c r="J315" s="151">
        <v>163600</v>
      </c>
      <c r="K315" s="74" t="s">
        <v>45</v>
      </c>
      <c r="L315" s="74" t="s">
        <v>45</v>
      </c>
      <c r="M315" s="91"/>
      <c r="N315" s="151">
        <v>163600</v>
      </c>
      <c r="O315" s="74" t="s">
        <v>45</v>
      </c>
      <c r="P315" s="74" t="s">
        <v>45</v>
      </c>
      <c r="Q315" s="83">
        <v>3793</v>
      </c>
      <c r="R315" s="85">
        <v>0</v>
      </c>
      <c r="S315" s="83">
        <v>93</v>
      </c>
      <c r="T315" s="138">
        <v>89</v>
      </c>
      <c r="U315" s="85">
        <v>4.5999999999999996</v>
      </c>
      <c r="V315" s="182">
        <v>4.4000000000000004</v>
      </c>
      <c r="W315" s="83">
        <v>0</v>
      </c>
      <c r="X315" s="83">
        <v>0</v>
      </c>
      <c r="Y315" s="259"/>
      <c r="Z315" s="298"/>
    </row>
    <row r="316" spans="1:26" ht="30" customHeight="1" outlineLevel="2" x14ac:dyDescent="0.3">
      <c r="A316" s="78" t="s">
        <v>694</v>
      </c>
      <c r="B316" s="250"/>
      <c r="C316" s="108" t="s">
        <v>1305</v>
      </c>
      <c r="D316" s="180" t="s">
        <v>1498</v>
      </c>
      <c r="E316" s="80">
        <v>1</v>
      </c>
      <c r="F316" s="80">
        <v>1</v>
      </c>
      <c r="G316" s="250"/>
      <c r="H316" s="250"/>
      <c r="I316" s="151">
        <v>130170</v>
      </c>
      <c r="J316" s="151">
        <v>130170</v>
      </c>
      <c r="K316" s="74" t="s">
        <v>45</v>
      </c>
      <c r="L316" s="74" t="s">
        <v>45</v>
      </c>
      <c r="M316" s="91"/>
      <c r="N316" s="151">
        <v>130170</v>
      </c>
      <c r="O316" s="74" t="s">
        <v>45</v>
      </c>
      <c r="P316" s="74" t="s">
        <v>45</v>
      </c>
      <c r="Q316" s="187">
        <v>1644</v>
      </c>
      <c r="R316" s="85">
        <v>0</v>
      </c>
      <c r="S316" s="83">
        <v>92</v>
      </c>
      <c r="T316" s="138">
        <v>87</v>
      </c>
      <c r="U316" s="85">
        <v>5</v>
      </c>
      <c r="V316" s="182">
        <v>4.5999999999999996</v>
      </c>
      <c r="W316" s="83">
        <v>2</v>
      </c>
      <c r="X316" s="83">
        <v>2</v>
      </c>
      <c r="Y316" s="259"/>
      <c r="Z316" s="298"/>
    </row>
    <row r="317" spans="1:26" ht="30" customHeight="1" outlineLevel="2" x14ac:dyDescent="0.3">
      <c r="A317" s="78" t="s">
        <v>695</v>
      </c>
      <c r="B317" s="250"/>
      <c r="C317" s="109" t="s">
        <v>1306</v>
      </c>
      <c r="D317" s="180" t="s">
        <v>1498</v>
      </c>
      <c r="E317" s="80">
        <v>1</v>
      </c>
      <c r="F317" s="80">
        <v>1</v>
      </c>
      <c r="G317" s="250"/>
      <c r="H317" s="250"/>
      <c r="I317" s="151">
        <v>111000</v>
      </c>
      <c r="J317" s="151">
        <v>111000</v>
      </c>
      <c r="K317" s="74" t="s">
        <v>45</v>
      </c>
      <c r="L317" s="74" t="s">
        <v>45</v>
      </c>
      <c r="M317" s="91"/>
      <c r="N317" s="151">
        <v>111000</v>
      </c>
      <c r="O317" s="74" t="s">
        <v>45</v>
      </c>
      <c r="P317" s="74" t="s">
        <v>45</v>
      </c>
      <c r="Q317" s="187">
        <v>203</v>
      </c>
      <c r="R317" s="85">
        <v>0</v>
      </c>
      <c r="S317" s="83">
        <v>100</v>
      </c>
      <c r="T317" s="138">
        <v>91</v>
      </c>
      <c r="U317" s="85">
        <v>5</v>
      </c>
      <c r="V317" s="182">
        <v>4.5999999999999996</v>
      </c>
      <c r="W317" s="83">
        <v>1</v>
      </c>
      <c r="X317" s="83">
        <v>2</v>
      </c>
      <c r="Y317" s="259"/>
      <c r="Z317" s="298"/>
    </row>
    <row r="318" spans="1:26" ht="30" customHeight="1" outlineLevel="1" x14ac:dyDescent="0.3">
      <c r="A318" s="71" t="s">
        <v>139</v>
      </c>
      <c r="B318" s="250"/>
      <c r="C318" s="106" t="s">
        <v>1307</v>
      </c>
      <c r="D318" s="84" t="s">
        <v>1495</v>
      </c>
      <c r="E318" s="84">
        <f>SUM(E319:E320)</f>
        <v>2</v>
      </c>
      <c r="F318" s="84">
        <f>SUM(F319:F320)</f>
        <v>2</v>
      </c>
      <c r="G318" s="250"/>
      <c r="H318" s="250"/>
      <c r="I318" s="154">
        <f>SUM(I319:I320)</f>
        <v>127648</v>
      </c>
      <c r="J318" s="154">
        <f>SUM(J319:J320)</f>
        <v>127648</v>
      </c>
      <c r="K318" s="74"/>
      <c r="L318" s="74"/>
      <c r="M318" s="91"/>
      <c r="N318" s="154">
        <f>SUM(N319:N320)</f>
        <v>127648</v>
      </c>
      <c r="O318" s="74"/>
      <c r="P318" s="74"/>
      <c r="Q318" s="140"/>
      <c r="R318" s="74"/>
      <c r="S318" s="135"/>
      <c r="T318" s="137"/>
      <c r="U318" s="74"/>
      <c r="V318" s="132"/>
      <c r="W318" s="135"/>
      <c r="X318" s="135"/>
      <c r="Y318" s="259"/>
      <c r="Z318" s="298"/>
    </row>
    <row r="319" spans="1:26" ht="30" customHeight="1" outlineLevel="2" x14ac:dyDescent="0.3">
      <c r="A319" s="78" t="s">
        <v>696</v>
      </c>
      <c r="B319" s="250"/>
      <c r="C319" s="109" t="s">
        <v>1308</v>
      </c>
      <c r="D319" s="180" t="s">
        <v>1498</v>
      </c>
      <c r="E319" s="80">
        <v>1</v>
      </c>
      <c r="F319" s="80">
        <v>1</v>
      </c>
      <c r="G319" s="250"/>
      <c r="H319" s="250"/>
      <c r="I319" s="143">
        <v>75026.2</v>
      </c>
      <c r="J319" s="143">
        <v>75026.2</v>
      </c>
      <c r="K319" s="74" t="s">
        <v>45</v>
      </c>
      <c r="L319" s="74" t="s">
        <v>45</v>
      </c>
      <c r="M319" s="91"/>
      <c r="N319" s="143">
        <v>75026.2</v>
      </c>
      <c r="O319" s="74" t="s">
        <v>45</v>
      </c>
      <c r="P319" s="74" t="s">
        <v>45</v>
      </c>
      <c r="Q319" s="187">
        <v>712</v>
      </c>
      <c r="R319" s="85">
        <v>0</v>
      </c>
      <c r="S319" s="83">
        <v>99</v>
      </c>
      <c r="T319" s="138">
        <v>94</v>
      </c>
      <c r="U319" s="85">
        <v>6</v>
      </c>
      <c r="V319" s="182">
        <v>5.5</v>
      </c>
      <c r="W319" s="83">
        <v>1</v>
      </c>
      <c r="X319" s="83">
        <v>0</v>
      </c>
      <c r="Y319" s="259"/>
      <c r="Z319" s="298"/>
    </row>
    <row r="320" spans="1:26" ht="30" customHeight="1" outlineLevel="2" x14ac:dyDescent="0.3">
      <c r="A320" s="78" t="s">
        <v>697</v>
      </c>
      <c r="B320" s="250"/>
      <c r="C320" s="109" t="s">
        <v>1309</v>
      </c>
      <c r="D320" s="180" t="s">
        <v>1498</v>
      </c>
      <c r="E320" s="80">
        <v>1</v>
      </c>
      <c r="F320" s="80">
        <v>1</v>
      </c>
      <c r="G320" s="250"/>
      <c r="H320" s="250"/>
      <c r="I320" s="143">
        <v>52621.8</v>
      </c>
      <c r="J320" s="143">
        <v>52621.8</v>
      </c>
      <c r="K320" s="74" t="s">
        <v>45</v>
      </c>
      <c r="L320" s="74" t="s">
        <v>45</v>
      </c>
      <c r="M320" s="91"/>
      <c r="N320" s="143">
        <v>52621.8</v>
      </c>
      <c r="O320" s="74" t="s">
        <v>45</v>
      </c>
      <c r="P320" s="74" t="s">
        <v>45</v>
      </c>
      <c r="Q320" s="187">
        <v>122.8</v>
      </c>
      <c r="R320" s="85">
        <v>0</v>
      </c>
      <c r="S320" s="83">
        <v>83</v>
      </c>
      <c r="T320" s="138">
        <v>78</v>
      </c>
      <c r="U320" s="85">
        <v>5</v>
      </c>
      <c r="V320" s="182">
        <v>4.3</v>
      </c>
      <c r="W320" s="83">
        <v>0</v>
      </c>
      <c r="X320" s="83">
        <v>0</v>
      </c>
      <c r="Y320" s="259"/>
      <c r="Z320" s="298"/>
    </row>
    <row r="321" spans="1:26" ht="30" customHeight="1" outlineLevel="1" x14ac:dyDescent="0.3">
      <c r="A321" s="71" t="s">
        <v>698</v>
      </c>
      <c r="B321" s="250"/>
      <c r="C321" s="106" t="s">
        <v>1310</v>
      </c>
      <c r="D321" s="84" t="s">
        <v>1495</v>
      </c>
      <c r="E321" s="84">
        <f>SUM(E322:E326)</f>
        <v>5</v>
      </c>
      <c r="F321" s="84">
        <f>SUM(F322:F326)</f>
        <v>5</v>
      </c>
      <c r="G321" s="250"/>
      <c r="H321" s="250"/>
      <c r="I321" s="97">
        <f>SUM(I322:I326)</f>
        <v>630702.21100000001</v>
      </c>
      <c r="J321" s="97">
        <f>SUM(J322:J326)</f>
        <v>630702.21100000001</v>
      </c>
      <c r="K321" s="74" t="s">
        <v>45</v>
      </c>
      <c r="L321" s="74" t="s">
        <v>45</v>
      </c>
      <c r="M321" s="95"/>
      <c r="N321" s="97">
        <f>SUM(N322:N326)</f>
        <v>630702.21100000001</v>
      </c>
      <c r="O321" s="74" t="s">
        <v>45</v>
      </c>
      <c r="P321" s="74" t="s">
        <v>45</v>
      </c>
      <c r="Q321" s="94"/>
      <c r="R321" s="94"/>
      <c r="S321" s="135"/>
      <c r="T321" s="139"/>
      <c r="U321" s="92"/>
      <c r="V321" s="92"/>
      <c r="W321" s="92"/>
      <c r="X321" s="92"/>
      <c r="Y321" s="259"/>
      <c r="Z321" s="298"/>
    </row>
    <row r="322" spans="1:26" ht="30" customHeight="1" outlineLevel="2" x14ac:dyDescent="0.3">
      <c r="A322" s="78" t="s">
        <v>699</v>
      </c>
      <c r="B322" s="250"/>
      <c r="C322" s="109" t="s">
        <v>1311</v>
      </c>
      <c r="D322" s="180" t="s">
        <v>1498</v>
      </c>
      <c r="E322" s="80">
        <v>1</v>
      </c>
      <c r="F322" s="80">
        <v>1</v>
      </c>
      <c r="G322" s="250"/>
      <c r="H322" s="250"/>
      <c r="I322" s="151">
        <v>104230.111</v>
      </c>
      <c r="J322" s="151">
        <v>104230.111</v>
      </c>
      <c r="K322" s="74" t="s">
        <v>45</v>
      </c>
      <c r="L322" s="74" t="s">
        <v>45</v>
      </c>
      <c r="M322" s="91"/>
      <c r="N322" s="151">
        <v>104230.111</v>
      </c>
      <c r="O322" s="74" t="s">
        <v>45</v>
      </c>
      <c r="P322" s="74" t="s">
        <v>45</v>
      </c>
      <c r="Q322" s="187">
        <v>868.5</v>
      </c>
      <c r="R322" s="85">
        <v>0</v>
      </c>
      <c r="S322" s="83">
        <v>92</v>
      </c>
      <c r="T322" s="138">
        <v>88</v>
      </c>
      <c r="U322" s="85">
        <v>5</v>
      </c>
      <c r="V322" s="182">
        <v>4.5</v>
      </c>
      <c r="W322" s="83">
        <v>1</v>
      </c>
      <c r="X322" s="83">
        <v>1</v>
      </c>
      <c r="Y322" s="259"/>
      <c r="Z322" s="298"/>
    </row>
    <row r="323" spans="1:26" ht="30" customHeight="1" outlineLevel="2" x14ac:dyDescent="0.3">
      <c r="A323" s="78" t="s">
        <v>700</v>
      </c>
      <c r="B323" s="250"/>
      <c r="C323" s="109" t="s">
        <v>1312</v>
      </c>
      <c r="D323" s="180" t="s">
        <v>1498</v>
      </c>
      <c r="E323" s="80">
        <v>1</v>
      </c>
      <c r="F323" s="80">
        <v>1</v>
      </c>
      <c r="G323" s="250"/>
      <c r="H323" s="250"/>
      <c r="I323" s="151">
        <v>84959</v>
      </c>
      <c r="J323" s="151">
        <v>84959</v>
      </c>
      <c r="K323" s="74" t="s">
        <v>45</v>
      </c>
      <c r="L323" s="74" t="s">
        <v>45</v>
      </c>
      <c r="M323" s="91"/>
      <c r="N323" s="151">
        <v>84959</v>
      </c>
      <c r="O323" s="74" t="s">
        <v>45</v>
      </c>
      <c r="P323" s="74" t="s">
        <v>45</v>
      </c>
      <c r="Q323" s="83">
        <v>38</v>
      </c>
      <c r="R323" s="85">
        <v>0</v>
      </c>
      <c r="S323" s="83">
        <v>87</v>
      </c>
      <c r="T323" s="138">
        <v>83</v>
      </c>
      <c r="U323" s="85">
        <v>6</v>
      </c>
      <c r="V323" s="182">
        <v>5.5</v>
      </c>
      <c r="W323" s="83">
        <v>4</v>
      </c>
      <c r="X323" s="83">
        <v>1</v>
      </c>
      <c r="Y323" s="259"/>
      <c r="Z323" s="298"/>
    </row>
    <row r="324" spans="1:26" ht="30" customHeight="1" outlineLevel="2" x14ac:dyDescent="0.3">
      <c r="A324" s="78" t="s">
        <v>701</v>
      </c>
      <c r="B324" s="250"/>
      <c r="C324" s="109" t="s">
        <v>1313</v>
      </c>
      <c r="D324" s="180" t="s">
        <v>1498</v>
      </c>
      <c r="E324" s="80">
        <v>1</v>
      </c>
      <c r="F324" s="80">
        <v>1</v>
      </c>
      <c r="G324" s="250"/>
      <c r="H324" s="250"/>
      <c r="I324" s="151">
        <v>88238.399999999994</v>
      </c>
      <c r="J324" s="151">
        <v>88238.399999999994</v>
      </c>
      <c r="K324" s="74" t="s">
        <v>45</v>
      </c>
      <c r="L324" s="74" t="s">
        <v>45</v>
      </c>
      <c r="M324" s="91"/>
      <c r="N324" s="151">
        <v>88238.399999999994</v>
      </c>
      <c r="O324" s="74" t="s">
        <v>45</v>
      </c>
      <c r="P324" s="74" t="s">
        <v>45</v>
      </c>
      <c r="Q324" s="83">
        <v>1729</v>
      </c>
      <c r="R324" s="85">
        <v>0</v>
      </c>
      <c r="S324" s="83">
        <v>71</v>
      </c>
      <c r="T324" s="138">
        <v>68</v>
      </c>
      <c r="U324" s="85">
        <v>6</v>
      </c>
      <c r="V324" s="182">
        <v>5.5</v>
      </c>
      <c r="W324" s="83">
        <v>2</v>
      </c>
      <c r="X324" s="83">
        <v>1</v>
      </c>
      <c r="Y324" s="259"/>
      <c r="Z324" s="298"/>
    </row>
    <row r="325" spans="1:26" ht="30" customHeight="1" outlineLevel="2" x14ac:dyDescent="0.3">
      <c r="A325" s="78" t="s">
        <v>702</v>
      </c>
      <c r="B325" s="250"/>
      <c r="C325" s="108" t="s">
        <v>1314</v>
      </c>
      <c r="D325" s="180" t="s">
        <v>1498</v>
      </c>
      <c r="E325" s="80">
        <v>1</v>
      </c>
      <c r="F325" s="80">
        <v>1</v>
      </c>
      <c r="G325" s="250"/>
      <c r="H325" s="250"/>
      <c r="I325" s="151">
        <v>175674.8</v>
      </c>
      <c r="J325" s="151">
        <v>175674.8</v>
      </c>
      <c r="K325" s="74" t="s">
        <v>45</v>
      </c>
      <c r="L325" s="74" t="s">
        <v>45</v>
      </c>
      <c r="M325" s="91"/>
      <c r="N325" s="151">
        <v>175674.8</v>
      </c>
      <c r="O325" s="74" t="s">
        <v>45</v>
      </c>
      <c r="P325" s="74" t="s">
        <v>45</v>
      </c>
      <c r="Q325" s="83">
        <v>1404</v>
      </c>
      <c r="R325" s="85">
        <v>0</v>
      </c>
      <c r="S325" s="83">
        <v>82</v>
      </c>
      <c r="T325" s="138">
        <v>78</v>
      </c>
      <c r="U325" s="85">
        <v>5.5</v>
      </c>
      <c r="V325" s="182">
        <v>5.2</v>
      </c>
      <c r="W325" s="83">
        <v>2</v>
      </c>
      <c r="X325" s="83">
        <v>1</v>
      </c>
      <c r="Y325" s="259"/>
      <c r="Z325" s="298"/>
    </row>
    <row r="326" spans="1:26" ht="30" customHeight="1" outlineLevel="2" x14ac:dyDescent="0.3">
      <c r="A326" s="78" t="s">
        <v>703</v>
      </c>
      <c r="B326" s="250"/>
      <c r="C326" s="108" t="s">
        <v>1315</v>
      </c>
      <c r="D326" s="180" t="s">
        <v>1498</v>
      </c>
      <c r="E326" s="80">
        <v>1</v>
      </c>
      <c r="F326" s="80">
        <v>1</v>
      </c>
      <c r="G326" s="250"/>
      <c r="H326" s="250"/>
      <c r="I326" s="151">
        <v>177599.9</v>
      </c>
      <c r="J326" s="151">
        <v>177599.9</v>
      </c>
      <c r="K326" s="74" t="s">
        <v>45</v>
      </c>
      <c r="L326" s="74" t="s">
        <v>45</v>
      </c>
      <c r="M326" s="91"/>
      <c r="N326" s="151">
        <v>177599.9</v>
      </c>
      <c r="O326" s="74" t="s">
        <v>45</v>
      </c>
      <c r="P326" s="74" t="s">
        <v>45</v>
      </c>
      <c r="Q326" s="83">
        <v>0</v>
      </c>
      <c r="R326" s="85">
        <v>0</v>
      </c>
      <c r="S326" s="83">
        <v>72</v>
      </c>
      <c r="T326" s="138">
        <v>69</v>
      </c>
      <c r="U326" s="85">
        <v>6</v>
      </c>
      <c r="V326" s="182">
        <v>5.5</v>
      </c>
      <c r="W326" s="83">
        <v>0</v>
      </c>
      <c r="X326" s="83">
        <v>0</v>
      </c>
      <c r="Y326" s="259"/>
      <c r="Z326" s="298"/>
    </row>
    <row r="327" spans="1:26" ht="30" customHeight="1" outlineLevel="1" x14ac:dyDescent="0.3">
      <c r="A327" s="71" t="s">
        <v>704</v>
      </c>
      <c r="B327" s="250"/>
      <c r="C327" s="106" t="s">
        <v>1316</v>
      </c>
      <c r="D327" s="84" t="s">
        <v>1495</v>
      </c>
      <c r="E327" s="84">
        <f>SUM(E328:E331)</f>
        <v>4</v>
      </c>
      <c r="F327" s="84">
        <f>SUM(F328:F331)</f>
        <v>4</v>
      </c>
      <c r="G327" s="250"/>
      <c r="H327" s="250"/>
      <c r="I327" s="154">
        <f>SUM(I328:I331)</f>
        <v>176325</v>
      </c>
      <c r="J327" s="154">
        <f>SUM(J328:J331)</f>
        <v>176325</v>
      </c>
      <c r="K327" s="74"/>
      <c r="L327" s="74"/>
      <c r="M327" s="91"/>
      <c r="N327" s="154">
        <f>SUM(N328:N331)</f>
        <v>176325</v>
      </c>
      <c r="O327" s="74"/>
      <c r="P327" s="74"/>
      <c r="Q327" s="135"/>
      <c r="R327" s="74"/>
      <c r="S327" s="135"/>
      <c r="T327" s="137"/>
      <c r="U327" s="74"/>
      <c r="V327" s="132"/>
      <c r="W327" s="135"/>
      <c r="X327" s="135"/>
      <c r="Y327" s="259"/>
      <c r="Z327" s="298"/>
    </row>
    <row r="328" spans="1:26" ht="30" customHeight="1" outlineLevel="2" x14ac:dyDescent="0.3">
      <c r="A328" s="78" t="s">
        <v>705</v>
      </c>
      <c r="B328" s="250"/>
      <c r="C328" s="109" t="s">
        <v>1317</v>
      </c>
      <c r="D328" s="180" t="s">
        <v>1498</v>
      </c>
      <c r="E328" s="80">
        <v>1</v>
      </c>
      <c r="F328" s="80">
        <v>1</v>
      </c>
      <c r="G328" s="250"/>
      <c r="H328" s="250"/>
      <c r="I328" s="151">
        <v>39765</v>
      </c>
      <c r="J328" s="151">
        <v>39765</v>
      </c>
      <c r="K328" s="74" t="s">
        <v>45</v>
      </c>
      <c r="L328" s="74" t="s">
        <v>45</v>
      </c>
      <c r="M328" s="91"/>
      <c r="N328" s="151">
        <v>39765</v>
      </c>
      <c r="O328" s="74" t="s">
        <v>45</v>
      </c>
      <c r="P328" s="74" t="s">
        <v>45</v>
      </c>
      <c r="Q328" s="83">
        <v>609</v>
      </c>
      <c r="R328" s="85">
        <v>0</v>
      </c>
      <c r="S328" s="83">
        <v>26</v>
      </c>
      <c r="T328" s="138">
        <v>24</v>
      </c>
      <c r="U328" s="85">
        <v>5</v>
      </c>
      <c r="V328" s="182">
        <v>4.5</v>
      </c>
      <c r="W328" s="83">
        <v>0</v>
      </c>
      <c r="X328" s="83">
        <v>0</v>
      </c>
      <c r="Y328" s="259"/>
      <c r="Z328" s="298"/>
    </row>
    <row r="329" spans="1:26" ht="30" customHeight="1" outlineLevel="2" x14ac:dyDescent="0.3">
      <c r="A329" s="78" t="s">
        <v>706</v>
      </c>
      <c r="B329" s="250"/>
      <c r="C329" s="109" t="s">
        <v>1318</v>
      </c>
      <c r="D329" s="180" t="s">
        <v>1498</v>
      </c>
      <c r="E329" s="80">
        <v>1</v>
      </c>
      <c r="F329" s="80">
        <v>1</v>
      </c>
      <c r="G329" s="250"/>
      <c r="H329" s="250"/>
      <c r="I329" s="151">
        <v>38555</v>
      </c>
      <c r="J329" s="151">
        <v>38555</v>
      </c>
      <c r="K329" s="74" t="s">
        <v>45</v>
      </c>
      <c r="L329" s="74" t="s">
        <v>45</v>
      </c>
      <c r="M329" s="91"/>
      <c r="N329" s="151">
        <v>38555</v>
      </c>
      <c r="O329" s="74" t="s">
        <v>45</v>
      </c>
      <c r="P329" s="74" t="s">
        <v>45</v>
      </c>
      <c r="Q329" s="83">
        <v>0</v>
      </c>
      <c r="R329" s="85">
        <v>0</v>
      </c>
      <c r="S329" s="83">
        <v>92</v>
      </c>
      <c r="T329" s="138">
        <v>88</v>
      </c>
      <c r="U329" s="85">
        <v>5</v>
      </c>
      <c r="V329" s="182">
        <v>4.8</v>
      </c>
      <c r="W329" s="83">
        <v>1</v>
      </c>
      <c r="X329" s="83">
        <v>1</v>
      </c>
      <c r="Y329" s="259"/>
      <c r="Z329" s="298"/>
    </row>
    <row r="330" spans="1:26" ht="30" customHeight="1" outlineLevel="2" x14ac:dyDescent="0.3">
      <c r="A330" s="78" t="s">
        <v>707</v>
      </c>
      <c r="B330" s="250"/>
      <c r="C330" s="109" t="s">
        <v>1319</v>
      </c>
      <c r="D330" s="180" t="s">
        <v>1498</v>
      </c>
      <c r="E330" s="80">
        <v>1</v>
      </c>
      <c r="F330" s="80">
        <v>1</v>
      </c>
      <c r="G330" s="250"/>
      <c r="H330" s="250"/>
      <c r="I330" s="151">
        <v>38415</v>
      </c>
      <c r="J330" s="151">
        <v>38415</v>
      </c>
      <c r="K330" s="74" t="s">
        <v>45</v>
      </c>
      <c r="L330" s="74" t="s">
        <v>45</v>
      </c>
      <c r="M330" s="91"/>
      <c r="N330" s="151">
        <v>38415</v>
      </c>
      <c r="O330" s="74" t="s">
        <v>45</v>
      </c>
      <c r="P330" s="74" t="s">
        <v>45</v>
      </c>
      <c r="Q330" s="83">
        <v>0</v>
      </c>
      <c r="R330" s="85">
        <v>0</v>
      </c>
      <c r="S330" s="83">
        <v>81</v>
      </c>
      <c r="T330" s="138">
        <v>77</v>
      </c>
      <c r="U330" s="85">
        <v>4</v>
      </c>
      <c r="V330" s="182">
        <v>3.8</v>
      </c>
      <c r="W330" s="83">
        <v>1</v>
      </c>
      <c r="X330" s="83">
        <v>0</v>
      </c>
      <c r="Y330" s="259"/>
      <c r="Z330" s="298"/>
    </row>
    <row r="331" spans="1:26" ht="30" customHeight="1" outlineLevel="2" x14ac:dyDescent="0.3">
      <c r="A331" s="78" t="s">
        <v>708</v>
      </c>
      <c r="B331" s="250"/>
      <c r="C331" s="109" t="s">
        <v>1320</v>
      </c>
      <c r="D331" s="180" t="s">
        <v>1498</v>
      </c>
      <c r="E331" s="80">
        <v>1</v>
      </c>
      <c r="F331" s="80">
        <v>1</v>
      </c>
      <c r="G331" s="250"/>
      <c r="H331" s="250"/>
      <c r="I331" s="151">
        <v>59590</v>
      </c>
      <c r="J331" s="151">
        <v>59590</v>
      </c>
      <c r="K331" s="74" t="s">
        <v>45</v>
      </c>
      <c r="L331" s="74" t="s">
        <v>45</v>
      </c>
      <c r="M331" s="91"/>
      <c r="N331" s="151">
        <v>59590</v>
      </c>
      <c r="O331" s="74" t="s">
        <v>45</v>
      </c>
      <c r="P331" s="74" t="s">
        <v>45</v>
      </c>
      <c r="Q331" s="187">
        <v>246.2</v>
      </c>
      <c r="R331" s="85">
        <v>0</v>
      </c>
      <c r="S331" s="83">
        <v>100</v>
      </c>
      <c r="T331" s="138">
        <v>95</v>
      </c>
      <c r="U331" s="85">
        <v>5</v>
      </c>
      <c r="V331" s="182">
        <v>4.7</v>
      </c>
      <c r="W331" s="83">
        <v>0</v>
      </c>
      <c r="X331" s="83">
        <v>0</v>
      </c>
      <c r="Y331" s="259"/>
      <c r="Z331" s="298"/>
    </row>
    <row r="332" spans="1:26" ht="30" customHeight="1" outlineLevel="1" x14ac:dyDescent="0.3">
      <c r="A332" s="71" t="s">
        <v>709</v>
      </c>
      <c r="B332" s="250"/>
      <c r="C332" s="106" t="s">
        <v>1321</v>
      </c>
      <c r="D332" s="84" t="s">
        <v>1495</v>
      </c>
      <c r="E332" s="84">
        <f>E333</f>
        <v>1</v>
      </c>
      <c r="F332" s="84">
        <f>F333</f>
        <v>1</v>
      </c>
      <c r="G332" s="250"/>
      <c r="H332" s="250"/>
      <c r="I332" s="154">
        <f>I333</f>
        <v>963700</v>
      </c>
      <c r="J332" s="154">
        <f>J333</f>
        <v>963700</v>
      </c>
      <c r="K332" s="74"/>
      <c r="L332" s="74"/>
      <c r="M332" s="91"/>
      <c r="N332" s="154">
        <f>N333</f>
        <v>963700</v>
      </c>
      <c r="O332" s="74"/>
      <c r="P332" s="74"/>
      <c r="Q332" s="135"/>
      <c r="R332" s="74"/>
      <c r="S332" s="135"/>
      <c r="T332" s="137"/>
      <c r="U332" s="74"/>
      <c r="V332" s="132"/>
      <c r="W332" s="135"/>
      <c r="X332" s="135"/>
      <c r="Y332" s="259"/>
      <c r="Z332" s="298"/>
    </row>
    <row r="333" spans="1:26" ht="30" customHeight="1" outlineLevel="2" x14ac:dyDescent="0.3">
      <c r="A333" s="78" t="s">
        <v>710</v>
      </c>
      <c r="B333" s="250"/>
      <c r="C333" s="109" t="s">
        <v>1322</v>
      </c>
      <c r="D333" s="180" t="s">
        <v>1498</v>
      </c>
      <c r="E333" s="80">
        <v>1</v>
      </c>
      <c r="F333" s="80">
        <v>1</v>
      </c>
      <c r="G333" s="250"/>
      <c r="H333" s="250"/>
      <c r="I333" s="151">
        <v>963700</v>
      </c>
      <c r="J333" s="151">
        <v>963700</v>
      </c>
      <c r="K333" s="74" t="s">
        <v>45</v>
      </c>
      <c r="L333" s="74" t="s">
        <v>45</v>
      </c>
      <c r="M333" s="91"/>
      <c r="N333" s="151">
        <v>963700</v>
      </c>
      <c r="O333" s="74" t="s">
        <v>45</v>
      </c>
      <c r="P333" s="74" t="s">
        <v>45</v>
      </c>
      <c r="Q333" s="83">
        <v>0</v>
      </c>
      <c r="R333" s="85">
        <v>0</v>
      </c>
      <c r="S333" s="83">
        <v>71</v>
      </c>
      <c r="T333" s="138">
        <v>67</v>
      </c>
      <c r="U333" s="85">
        <v>6</v>
      </c>
      <c r="V333" s="182">
        <v>5</v>
      </c>
      <c r="W333" s="83">
        <v>0</v>
      </c>
      <c r="X333" s="83">
        <v>0</v>
      </c>
      <c r="Y333" s="259"/>
      <c r="Z333" s="298"/>
    </row>
    <row r="334" spans="1:26" ht="30" customHeight="1" outlineLevel="1" x14ac:dyDescent="0.3">
      <c r="A334" s="71" t="s">
        <v>711</v>
      </c>
      <c r="B334" s="250"/>
      <c r="C334" s="106" t="s">
        <v>1323</v>
      </c>
      <c r="D334" s="84" t="s">
        <v>21</v>
      </c>
      <c r="E334" s="84">
        <f>SUM(E335:E335)</f>
        <v>1</v>
      </c>
      <c r="F334" s="84">
        <f>SUM(F335:F335)</f>
        <v>1</v>
      </c>
      <c r="G334" s="250"/>
      <c r="H334" s="250"/>
      <c r="I334" s="97">
        <f>SUM(I335:I335)</f>
        <v>507553.84100000001</v>
      </c>
      <c r="J334" s="97">
        <f>SUM(J335:J335)</f>
        <v>507553.84100000001</v>
      </c>
      <c r="K334" s="74" t="s">
        <v>45</v>
      </c>
      <c r="L334" s="74" t="s">
        <v>45</v>
      </c>
      <c r="M334" s="95"/>
      <c r="N334" s="97">
        <f>SUM(N335:N335)</f>
        <v>507553.84100000001</v>
      </c>
      <c r="O334" s="74" t="s">
        <v>45</v>
      </c>
      <c r="P334" s="74" t="s">
        <v>45</v>
      </c>
      <c r="Q334" s="94"/>
      <c r="R334" s="94"/>
      <c r="S334" s="135"/>
      <c r="T334" s="139"/>
      <c r="U334" s="159"/>
      <c r="V334" s="83"/>
      <c r="W334" s="92"/>
      <c r="X334" s="92"/>
      <c r="Y334" s="259"/>
      <c r="Z334" s="298"/>
    </row>
    <row r="335" spans="1:26" ht="23.25" customHeight="1" outlineLevel="2" x14ac:dyDescent="0.3">
      <c r="A335" s="78" t="s">
        <v>712</v>
      </c>
      <c r="B335" s="250"/>
      <c r="C335" s="109" t="s">
        <v>1324</v>
      </c>
      <c r="D335" s="180" t="s">
        <v>1498</v>
      </c>
      <c r="E335" s="80">
        <v>1</v>
      </c>
      <c r="F335" s="80">
        <v>1</v>
      </c>
      <c r="G335" s="250"/>
      <c r="H335" s="250"/>
      <c r="I335" s="143">
        <v>507553.84100000001</v>
      </c>
      <c r="J335" s="143">
        <v>507553.84100000001</v>
      </c>
      <c r="K335" s="74" t="s">
        <v>45</v>
      </c>
      <c r="L335" s="74" t="s">
        <v>45</v>
      </c>
      <c r="M335" s="91"/>
      <c r="N335" s="143">
        <v>507553.84100000001</v>
      </c>
      <c r="O335" s="74" t="s">
        <v>45</v>
      </c>
      <c r="P335" s="74" t="s">
        <v>45</v>
      </c>
      <c r="Q335" s="187">
        <v>619.79999999999995</v>
      </c>
      <c r="R335" s="85">
        <v>0</v>
      </c>
      <c r="S335" s="83">
        <v>71</v>
      </c>
      <c r="T335" s="138">
        <v>68</v>
      </c>
      <c r="U335" s="85">
        <v>5.5</v>
      </c>
      <c r="V335" s="182">
        <v>5</v>
      </c>
      <c r="W335" s="83">
        <v>0</v>
      </c>
      <c r="X335" s="83">
        <v>1</v>
      </c>
      <c r="Y335" s="259"/>
      <c r="Z335" s="298"/>
    </row>
    <row r="336" spans="1:26" ht="29.25" customHeight="1" outlineLevel="1" x14ac:dyDescent="0.3">
      <c r="A336" s="71" t="s">
        <v>713</v>
      </c>
      <c r="B336" s="250"/>
      <c r="C336" s="106" t="s">
        <v>1325</v>
      </c>
      <c r="D336" s="84" t="s">
        <v>1495</v>
      </c>
      <c r="E336" s="84">
        <f>SUM(E337:E361)</f>
        <v>25</v>
      </c>
      <c r="F336" s="84">
        <f>SUM(F337:F361)</f>
        <v>25</v>
      </c>
      <c r="G336" s="250"/>
      <c r="H336" s="250"/>
      <c r="I336" s="97">
        <f>SUM(I337:I361)</f>
        <v>1384056.7000000002</v>
      </c>
      <c r="J336" s="97">
        <f>SUM(J337:J361)</f>
        <v>1384056.7000000002</v>
      </c>
      <c r="K336" s="74"/>
      <c r="L336" s="74"/>
      <c r="M336" s="95"/>
      <c r="N336" s="97">
        <f>SUM(N337:N361)</f>
        <v>1384056.7000000002</v>
      </c>
      <c r="O336" s="74"/>
      <c r="P336" s="74"/>
      <c r="Q336" s="94"/>
      <c r="R336" s="94"/>
      <c r="S336" s="135"/>
      <c r="T336" s="139"/>
      <c r="U336" s="159"/>
      <c r="V336" s="83"/>
      <c r="W336" s="92"/>
      <c r="X336" s="92"/>
      <c r="Y336" s="259"/>
      <c r="Z336" s="298"/>
    </row>
    <row r="337" spans="1:26" ht="23.25" customHeight="1" outlineLevel="2" x14ac:dyDescent="0.3">
      <c r="A337" s="78" t="s">
        <v>714</v>
      </c>
      <c r="B337" s="250"/>
      <c r="C337" s="109" t="s">
        <v>1326</v>
      </c>
      <c r="D337" s="180" t="s">
        <v>1498</v>
      </c>
      <c r="E337" s="80">
        <v>1</v>
      </c>
      <c r="F337" s="80">
        <v>1</v>
      </c>
      <c r="G337" s="250"/>
      <c r="H337" s="250"/>
      <c r="I337" s="151">
        <v>54832.3</v>
      </c>
      <c r="J337" s="151">
        <v>54832.3</v>
      </c>
      <c r="K337" s="74" t="s">
        <v>45</v>
      </c>
      <c r="L337" s="74" t="s">
        <v>45</v>
      </c>
      <c r="M337" s="91"/>
      <c r="N337" s="151">
        <v>54832.3</v>
      </c>
      <c r="O337" s="74" t="s">
        <v>45</v>
      </c>
      <c r="P337" s="74" t="s">
        <v>45</v>
      </c>
      <c r="Q337" s="159">
        <v>795.3</v>
      </c>
      <c r="R337" s="85">
        <v>0</v>
      </c>
      <c r="S337" s="83">
        <v>100</v>
      </c>
      <c r="T337" s="138">
        <v>94</v>
      </c>
      <c r="U337" s="182">
        <v>5.5</v>
      </c>
      <c r="V337" s="182">
        <v>5</v>
      </c>
      <c r="W337" s="83">
        <v>0</v>
      </c>
      <c r="X337" s="83">
        <v>0</v>
      </c>
      <c r="Y337" s="259"/>
      <c r="Z337" s="298"/>
    </row>
    <row r="338" spans="1:26" ht="23.25" customHeight="1" outlineLevel="2" x14ac:dyDescent="0.3">
      <c r="A338" s="78" t="s">
        <v>715</v>
      </c>
      <c r="B338" s="250"/>
      <c r="C338" s="110" t="s">
        <v>1327</v>
      </c>
      <c r="D338" s="180" t="s">
        <v>1498</v>
      </c>
      <c r="E338" s="80">
        <v>1</v>
      </c>
      <c r="F338" s="80">
        <v>1</v>
      </c>
      <c r="G338" s="250"/>
      <c r="H338" s="250"/>
      <c r="I338" s="149">
        <v>33977</v>
      </c>
      <c r="J338" s="149">
        <v>33977</v>
      </c>
      <c r="K338" s="74" t="s">
        <v>45</v>
      </c>
      <c r="L338" s="74" t="s">
        <v>45</v>
      </c>
      <c r="M338" s="91"/>
      <c r="N338" s="149">
        <v>33977</v>
      </c>
      <c r="O338" s="74" t="s">
        <v>45</v>
      </c>
      <c r="P338" s="74" t="s">
        <v>45</v>
      </c>
      <c r="Q338" s="159">
        <v>960.7</v>
      </c>
      <c r="R338" s="85">
        <v>0</v>
      </c>
      <c r="S338" s="83">
        <v>100</v>
      </c>
      <c r="T338" s="138">
        <v>95</v>
      </c>
      <c r="U338" s="182">
        <v>5</v>
      </c>
      <c r="V338" s="182">
        <v>4.5</v>
      </c>
      <c r="W338" s="83">
        <v>0</v>
      </c>
      <c r="X338" s="83">
        <v>0</v>
      </c>
      <c r="Y338" s="259"/>
      <c r="Z338" s="298"/>
    </row>
    <row r="339" spans="1:26" ht="23.25" customHeight="1" outlineLevel="2" x14ac:dyDescent="0.3">
      <c r="A339" s="78" t="s">
        <v>716</v>
      </c>
      <c r="B339" s="250"/>
      <c r="C339" s="110" t="s">
        <v>1328</v>
      </c>
      <c r="D339" s="180" t="s">
        <v>1498</v>
      </c>
      <c r="E339" s="80">
        <v>1</v>
      </c>
      <c r="F339" s="80">
        <v>1</v>
      </c>
      <c r="G339" s="250"/>
      <c r="H339" s="250"/>
      <c r="I339" s="149">
        <v>43863</v>
      </c>
      <c r="J339" s="149">
        <v>43863</v>
      </c>
      <c r="K339" s="74" t="s">
        <v>45</v>
      </c>
      <c r="L339" s="74" t="s">
        <v>45</v>
      </c>
      <c r="M339" s="91"/>
      <c r="N339" s="149">
        <v>43863</v>
      </c>
      <c r="O339" s="74" t="s">
        <v>45</v>
      </c>
      <c r="P339" s="74" t="s">
        <v>45</v>
      </c>
      <c r="Q339" s="159">
        <v>1655</v>
      </c>
      <c r="R339" s="85">
        <v>0</v>
      </c>
      <c r="S339" s="83">
        <v>100</v>
      </c>
      <c r="T339" s="138">
        <v>95</v>
      </c>
      <c r="U339" s="182">
        <v>7</v>
      </c>
      <c r="V339" s="182">
        <v>6</v>
      </c>
      <c r="W339" s="83">
        <v>0</v>
      </c>
      <c r="X339" s="83">
        <v>0</v>
      </c>
      <c r="Y339" s="259"/>
      <c r="Z339" s="298"/>
    </row>
    <row r="340" spans="1:26" ht="23.25" customHeight="1" outlineLevel="2" x14ac:dyDescent="0.3">
      <c r="A340" s="78" t="s">
        <v>717</v>
      </c>
      <c r="B340" s="250"/>
      <c r="C340" s="176" t="s">
        <v>1329</v>
      </c>
      <c r="D340" s="180" t="s">
        <v>1498</v>
      </c>
      <c r="E340" s="80">
        <v>1</v>
      </c>
      <c r="F340" s="80">
        <v>1</v>
      </c>
      <c r="G340" s="250"/>
      <c r="H340" s="250"/>
      <c r="I340" s="148">
        <v>43808.2</v>
      </c>
      <c r="J340" s="148">
        <v>43808.2</v>
      </c>
      <c r="K340" s="74" t="s">
        <v>45</v>
      </c>
      <c r="L340" s="74" t="s">
        <v>45</v>
      </c>
      <c r="M340" s="91"/>
      <c r="N340" s="148">
        <v>43808.2</v>
      </c>
      <c r="O340" s="74" t="s">
        <v>45</v>
      </c>
      <c r="P340" s="74" t="s">
        <v>45</v>
      </c>
      <c r="Q340" s="159">
        <v>0</v>
      </c>
      <c r="R340" s="85">
        <v>0</v>
      </c>
      <c r="S340" s="83">
        <v>93</v>
      </c>
      <c r="T340" s="138">
        <v>88</v>
      </c>
      <c r="U340" s="182">
        <v>7</v>
      </c>
      <c r="V340" s="182">
        <v>5.6</v>
      </c>
      <c r="W340" s="83">
        <v>0</v>
      </c>
      <c r="X340" s="83">
        <v>0</v>
      </c>
      <c r="Y340" s="259"/>
      <c r="Z340" s="298"/>
    </row>
    <row r="341" spans="1:26" ht="23.25" customHeight="1" outlineLevel="2" x14ac:dyDescent="0.3">
      <c r="A341" s="78" t="s">
        <v>718</v>
      </c>
      <c r="B341" s="250"/>
      <c r="C341" s="110" t="s">
        <v>1330</v>
      </c>
      <c r="D341" s="180" t="s">
        <v>1498</v>
      </c>
      <c r="E341" s="80">
        <v>1</v>
      </c>
      <c r="F341" s="80">
        <v>1</v>
      </c>
      <c r="G341" s="250"/>
      <c r="H341" s="250"/>
      <c r="I341" s="148">
        <v>65646.3</v>
      </c>
      <c r="J341" s="148">
        <v>65646.3</v>
      </c>
      <c r="K341" s="74" t="s">
        <v>45</v>
      </c>
      <c r="L341" s="74" t="s">
        <v>45</v>
      </c>
      <c r="M341" s="83"/>
      <c r="N341" s="148">
        <v>65646.3</v>
      </c>
      <c r="O341" s="74" t="s">
        <v>45</v>
      </c>
      <c r="P341" s="74" t="s">
        <v>45</v>
      </c>
      <c r="Q341" s="159">
        <v>393.8</v>
      </c>
      <c r="R341" s="85">
        <v>0</v>
      </c>
      <c r="S341" s="83">
        <v>100</v>
      </c>
      <c r="T341" s="138">
        <v>95</v>
      </c>
      <c r="U341" s="182">
        <v>6</v>
      </c>
      <c r="V341" s="182">
        <v>5</v>
      </c>
      <c r="W341" s="83">
        <v>0</v>
      </c>
      <c r="X341" s="83">
        <v>0</v>
      </c>
      <c r="Y341" s="259"/>
      <c r="Z341" s="298"/>
    </row>
    <row r="342" spans="1:26" ht="23.25" customHeight="1" outlineLevel="2" x14ac:dyDescent="0.3">
      <c r="A342" s="78" t="s">
        <v>719</v>
      </c>
      <c r="B342" s="250"/>
      <c r="C342" s="110" t="s">
        <v>1331</v>
      </c>
      <c r="D342" s="180" t="s">
        <v>1498</v>
      </c>
      <c r="E342" s="80">
        <v>1</v>
      </c>
      <c r="F342" s="80">
        <v>1</v>
      </c>
      <c r="G342" s="250"/>
      <c r="H342" s="250"/>
      <c r="I342" s="148">
        <v>55056.2</v>
      </c>
      <c r="J342" s="148">
        <v>55056.2</v>
      </c>
      <c r="K342" s="74" t="s">
        <v>45</v>
      </c>
      <c r="L342" s="74" t="s">
        <v>45</v>
      </c>
      <c r="M342" s="83"/>
      <c r="N342" s="148">
        <v>55056.2</v>
      </c>
      <c r="O342" s="74" t="s">
        <v>45</v>
      </c>
      <c r="P342" s="74" t="s">
        <v>45</v>
      </c>
      <c r="Q342" s="159">
        <v>120</v>
      </c>
      <c r="R342" s="85">
        <v>0</v>
      </c>
      <c r="S342" s="83">
        <v>93</v>
      </c>
      <c r="T342" s="138">
        <v>88</v>
      </c>
      <c r="U342" s="182">
        <v>6</v>
      </c>
      <c r="V342" s="182">
        <v>5</v>
      </c>
      <c r="W342" s="83">
        <v>2</v>
      </c>
      <c r="X342" s="83">
        <v>0</v>
      </c>
      <c r="Y342" s="259"/>
      <c r="Z342" s="298"/>
    </row>
    <row r="343" spans="1:26" ht="23.25" customHeight="1" outlineLevel="2" x14ac:dyDescent="0.3">
      <c r="A343" s="78" t="s">
        <v>720</v>
      </c>
      <c r="B343" s="250"/>
      <c r="C343" s="109" t="s">
        <v>1332</v>
      </c>
      <c r="D343" s="180" t="s">
        <v>1498</v>
      </c>
      <c r="E343" s="80">
        <v>1</v>
      </c>
      <c r="F343" s="80">
        <v>1</v>
      </c>
      <c r="G343" s="250"/>
      <c r="H343" s="250"/>
      <c r="I343" s="148">
        <v>67045.2</v>
      </c>
      <c r="J343" s="148">
        <v>67045.2</v>
      </c>
      <c r="K343" s="74" t="s">
        <v>45</v>
      </c>
      <c r="L343" s="74" t="s">
        <v>45</v>
      </c>
      <c r="M343" s="83"/>
      <c r="N343" s="148">
        <v>67045.2</v>
      </c>
      <c r="O343" s="74" t="s">
        <v>45</v>
      </c>
      <c r="P343" s="74" t="s">
        <v>45</v>
      </c>
      <c r="Q343" s="159">
        <v>285.55</v>
      </c>
      <c r="R343" s="85">
        <v>0</v>
      </c>
      <c r="S343" s="83">
        <v>100</v>
      </c>
      <c r="T343" s="138">
        <v>94</v>
      </c>
      <c r="U343" s="182">
        <v>7</v>
      </c>
      <c r="V343" s="182">
        <v>6.5</v>
      </c>
      <c r="W343" s="83">
        <v>0</v>
      </c>
      <c r="X343" s="83">
        <v>1</v>
      </c>
      <c r="Y343" s="259"/>
      <c r="Z343" s="298"/>
    </row>
    <row r="344" spans="1:26" ht="23.25" customHeight="1" outlineLevel="2" x14ac:dyDescent="0.3">
      <c r="A344" s="78" t="s">
        <v>721</v>
      </c>
      <c r="B344" s="250"/>
      <c r="C344" s="109" t="s">
        <v>1333</v>
      </c>
      <c r="D344" s="180" t="s">
        <v>1498</v>
      </c>
      <c r="E344" s="80">
        <v>1</v>
      </c>
      <c r="F344" s="80">
        <v>1</v>
      </c>
      <c r="G344" s="250"/>
      <c r="H344" s="250"/>
      <c r="I344" s="148">
        <v>44195</v>
      </c>
      <c r="J344" s="148">
        <v>44195</v>
      </c>
      <c r="K344" s="74" t="s">
        <v>45</v>
      </c>
      <c r="L344" s="74" t="s">
        <v>45</v>
      </c>
      <c r="M344" s="83"/>
      <c r="N344" s="148">
        <v>44195</v>
      </c>
      <c r="O344" s="74" t="s">
        <v>45</v>
      </c>
      <c r="P344" s="74" t="s">
        <v>45</v>
      </c>
      <c r="Q344" s="159">
        <v>381</v>
      </c>
      <c r="R344" s="85">
        <v>0</v>
      </c>
      <c r="S344" s="83">
        <v>98</v>
      </c>
      <c r="T344" s="138">
        <v>92</v>
      </c>
      <c r="U344" s="182">
        <v>6</v>
      </c>
      <c r="V344" s="182">
        <v>5.5</v>
      </c>
      <c r="W344" s="83">
        <v>0</v>
      </c>
      <c r="X344" s="83">
        <v>0</v>
      </c>
      <c r="Y344" s="259"/>
      <c r="Z344" s="298"/>
    </row>
    <row r="345" spans="1:26" ht="23.25" customHeight="1" outlineLevel="2" x14ac:dyDescent="0.3">
      <c r="A345" s="78" t="s">
        <v>722</v>
      </c>
      <c r="B345" s="250"/>
      <c r="C345" s="177" t="s">
        <v>1334</v>
      </c>
      <c r="D345" s="180" t="s">
        <v>1498</v>
      </c>
      <c r="E345" s="80">
        <v>1</v>
      </c>
      <c r="F345" s="80">
        <v>1</v>
      </c>
      <c r="G345" s="250"/>
      <c r="H345" s="250"/>
      <c r="I345" s="148">
        <v>52591.5</v>
      </c>
      <c r="J345" s="148">
        <v>52591.5</v>
      </c>
      <c r="K345" s="74" t="s">
        <v>45</v>
      </c>
      <c r="L345" s="74" t="s">
        <v>45</v>
      </c>
      <c r="M345" s="83"/>
      <c r="N345" s="148">
        <v>52591.5</v>
      </c>
      <c r="O345" s="74" t="s">
        <v>45</v>
      </c>
      <c r="P345" s="74" t="s">
        <v>45</v>
      </c>
      <c r="Q345" s="188">
        <v>282</v>
      </c>
      <c r="R345" s="85">
        <v>0</v>
      </c>
      <c r="S345" s="83">
        <v>100</v>
      </c>
      <c r="T345" s="138">
        <v>94</v>
      </c>
      <c r="U345" s="182">
        <v>5</v>
      </c>
      <c r="V345" s="182">
        <v>4.5</v>
      </c>
      <c r="W345" s="83">
        <v>0</v>
      </c>
      <c r="X345" s="83">
        <v>2</v>
      </c>
      <c r="Y345" s="259"/>
      <c r="Z345" s="298"/>
    </row>
    <row r="346" spans="1:26" ht="23.25" customHeight="1" outlineLevel="2" x14ac:dyDescent="0.3">
      <c r="A346" s="78" t="s">
        <v>723</v>
      </c>
      <c r="B346" s="250"/>
      <c r="C346" s="177" t="s">
        <v>1335</v>
      </c>
      <c r="D346" s="180" t="s">
        <v>1498</v>
      </c>
      <c r="E346" s="80">
        <v>1</v>
      </c>
      <c r="F346" s="80">
        <v>1</v>
      </c>
      <c r="G346" s="250"/>
      <c r="H346" s="250"/>
      <c r="I346" s="148">
        <v>87679.1</v>
      </c>
      <c r="J346" s="148">
        <v>87679.1</v>
      </c>
      <c r="K346" s="74" t="s">
        <v>45</v>
      </c>
      <c r="L346" s="74" t="s">
        <v>45</v>
      </c>
      <c r="M346" s="83"/>
      <c r="N346" s="148">
        <v>87679.1</v>
      </c>
      <c r="O346" s="74" t="s">
        <v>45</v>
      </c>
      <c r="P346" s="74" t="s">
        <v>45</v>
      </c>
      <c r="Q346" s="188">
        <v>215</v>
      </c>
      <c r="R346" s="85">
        <v>0</v>
      </c>
      <c r="S346" s="83">
        <v>100</v>
      </c>
      <c r="T346" s="138">
        <v>95</v>
      </c>
      <c r="U346" s="182">
        <v>8</v>
      </c>
      <c r="V346" s="182">
        <v>7</v>
      </c>
      <c r="W346" s="83">
        <v>0</v>
      </c>
      <c r="X346" s="83">
        <v>0</v>
      </c>
      <c r="Y346" s="259"/>
      <c r="Z346" s="298"/>
    </row>
    <row r="347" spans="1:26" ht="23.25" customHeight="1" outlineLevel="2" x14ac:dyDescent="0.3">
      <c r="A347" s="78" t="s">
        <v>724</v>
      </c>
      <c r="B347" s="250"/>
      <c r="C347" s="110" t="s">
        <v>1336</v>
      </c>
      <c r="D347" s="180" t="s">
        <v>1498</v>
      </c>
      <c r="E347" s="80">
        <v>1</v>
      </c>
      <c r="F347" s="80">
        <v>1</v>
      </c>
      <c r="G347" s="250"/>
      <c r="H347" s="250"/>
      <c r="I347" s="148">
        <v>64867</v>
      </c>
      <c r="J347" s="148">
        <v>64867</v>
      </c>
      <c r="K347" s="74" t="s">
        <v>45</v>
      </c>
      <c r="L347" s="74" t="s">
        <v>45</v>
      </c>
      <c r="M347" s="83"/>
      <c r="N347" s="148">
        <v>64867</v>
      </c>
      <c r="O347" s="74" t="s">
        <v>45</v>
      </c>
      <c r="P347" s="74" t="s">
        <v>45</v>
      </c>
      <c r="Q347" s="188">
        <v>373</v>
      </c>
      <c r="R347" s="85">
        <v>0</v>
      </c>
      <c r="S347" s="83">
        <v>98</v>
      </c>
      <c r="T347" s="138">
        <v>93</v>
      </c>
      <c r="U347" s="182">
        <v>7</v>
      </c>
      <c r="V347" s="182">
        <v>5.6</v>
      </c>
      <c r="W347" s="83">
        <v>1</v>
      </c>
      <c r="X347" s="83">
        <v>1</v>
      </c>
      <c r="Y347" s="259"/>
      <c r="Z347" s="298"/>
    </row>
    <row r="348" spans="1:26" ht="23.25" customHeight="1" outlineLevel="2" x14ac:dyDescent="0.3">
      <c r="A348" s="78" t="s">
        <v>725</v>
      </c>
      <c r="B348" s="250"/>
      <c r="C348" s="109" t="s">
        <v>1337</v>
      </c>
      <c r="D348" s="180" t="s">
        <v>1498</v>
      </c>
      <c r="E348" s="80">
        <v>1</v>
      </c>
      <c r="F348" s="80">
        <v>1</v>
      </c>
      <c r="G348" s="250"/>
      <c r="H348" s="250"/>
      <c r="I348" s="148">
        <v>74061.5</v>
      </c>
      <c r="J348" s="148">
        <v>74061.5</v>
      </c>
      <c r="K348" s="74" t="s">
        <v>45</v>
      </c>
      <c r="L348" s="74" t="s">
        <v>45</v>
      </c>
      <c r="M348" s="83"/>
      <c r="N348" s="148">
        <v>74061.5</v>
      </c>
      <c r="O348" s="74" t="s">
        <v>45</v>
      </c>
      <c r="P348" s="74" t="s">
        <v>45</v>
      </c>
      <c r="Q348" s="188">
        <v>5.5</v>
      </c>
      <c r="R348" s="85">
        <v>0</v>
      </c>
      <c r="S348" s="83">
        <v>100</v>
      </c>
      <c r="T348" s="138">
        <v>95</v>
      </c>
      <c r="U348" s="182">
        <v>6</v>
      </c>
      <c r="V348" s="182">
        <v>5</v>
      </c>
      <c r="W348" s="83">
        <v>0</v>
      </c>
      <c r="X348" s="83">
        <v>0</v>
      </c>
      <c r="Y348" s="259"/>
      <c r="Z348" s="298"/>
    </row>
    <row r="349" spans="1:26" ht="23.25" customHeight="1" outlineLevel="2" x14ac:dyDescent="0.3">
      <c r="A349" s="78" t="s">
        <v>726</v>
      </c>
      <c r="B349" s="250"/>
      <c r="C349" s="109" t="s">
        <v>1338</v>
      </c>
      <c r="D349" s="180" t="s">
        <v>1498</v>
      </c>
      <c r="E349" s="80">
        <v>1</v>
      </c>
      <c r="F349" s="80">
        <v>1</v>
      </c>
      <c r="G349" s="250"/>
      <c r="H349" s="250"/>
      <c r="I349" s="148">
        <v>140714.4</v>
      </c>
      <c r="J349" s="148">
        <v>140714.4</v>
      </c>
      <c r="K349" s="74" t="s">
        <v>45</v>
      </c>
      <c r="L349" s="74" t="s">
        <v>45</v>
      </c>
      <c r="M349" s="83"/>
      <c r="N349" s="148">
        <v>140714.4</v>
      </c>
      <c r="O349" s="74" t="s">
        <v>45</v>
      </c>
      <c r="P349" s="74" t="s">
        <v>45</v>
      </c>
      <c r="Q349" s="188">
        <v>0</v>
      </c>
      <c r="R349" s="85">
        <v>0</v>
      </c>
      <c r="S349" s="83">
        <v>95</v>
      </c>
      <c r="T349" s="138">
        <v>91</v>
      </c>
      <c r="U349" s="182">
        <v>6</v>
      </c>
      <c r="V349" s="182">
        <v>6</v>
      </c>
      <c r="W349" s="83">
        <v>2</v>
      </c>
      <c r="X349" s="83">
        <v>1</v>
      </c>
      <c r="Y349" s="259"/>
      <c r="Z349" s="298"/>
    </row>
    <row r="350" spans="1:26" ht="23.25" customHeight="1" outlineLevel="2" x14ac:dyDescent="0.3">
      <c r="A350" s="78" t="s">
        <v>727</v>
      </c>
      <c r="B350" s="250"/>
      <c r="C350" s="109" t="s">
        <v>1339</v>
      </c>
      <c r="D350" s="180" t="s">
        <v>1498</v>
      </c>
      <c r="E350" s="80">
        <v>1</v>
      </c>
      <c r="F350" s="80">
        <v>1</v>
      </c>
      <c r="G350" s="250"/>
      <c r="H350" s="250"/>
      <c r="I350" s="148">
        <v>65002.5</v>
      </c>
      <c r="J350" s="148">
        <v>65002.5</v>
      </c>
      <c r="K350" s="74" t="s">
        <v>45</v>
      </c>
      <c r="L350" s="74" t="s">
        <v>45</v>
      </c>
      <c r="M350" s="83"/>
      <c r="N350" s="148">
        <v>65002.5</v>
      </c>
      <c r="O350" s="74" t="s">
        <v>45</v>
      </c>
      <c r="P350" s="74" t="s">
        <v>45</v>
      </c>
      <c r="Q350" s="188">
        <v>139.80000000000001</v>
      </c>
      <c r="R350" s="85">
        <v>0</v>
      </c>
      <c r="S350" s="83">
        <v>100</v>
      </c>
      <c r="T350" s="138">
        <v>95</v>
      </c>
      <c r="U350" s="182">
        <v>6</v>
      </c>
      <c r="V350" s="182">
        <v>5</v>
      </c>
      <c r="W350" s="83">
        <v>1</v>
      </c>
      <c r="X350" s="83">
        <v>0</v>
      </c>
      <c r="Y350" s="259"/>
      <c r="Z350" s="298"/>
    </row>
    <row r="351" spans="1:26" ht="23.25" customHeight="1" outlineLevel="2" x14ac:dyDescent="0.3">
      <c r="A351" s="78" t="s">
        <v>728</v>
      </c>
      <c r="B351" s="250"/>
      <c r="C351" s="109" t="s">
        <v>1340</v>
      </c>
      <c r="D351" s="180" t="s">
        <v>1498</v>
      </c>
      <c r="E351" s="80">
        <v>1</v>
      </c>
      <c r="F351" s="80">
        <v>1</v>
      </c>
      <c r="G351" s="250"/>
      <c r="H351" s="250"/>
      <c r="I351" s="148">
        <v>66960.3</v>
      </c>
      <c r="J351" s="148">
        <v>66960.3</v>
      </c>
      <c r="K351" s="74" t="s">
        <v>45</v>
      </c>
      <c r="L351" s="74" t="s">
        <v>45</v>
      </c>
      <c r="M351" s="83"/>
      <c r="N351" s="148">
        <v>66960.3</v>
      </c>
      <c r="O351" s="74" t="s">
        <v>45</v>
      </c>
      <c r="P351" s="74" t="s">
        <v>45</v>
      </c>
      <c r="Q351" s="188">
        <v>102.9</v>
      </c>
      <c r="R351" s="85">
        <v>0</v>
      </c>
      <c r="S351" s="83">
        <v>100</v>
      </c>
      <c r="T351" s="138">
        <v>94</v>
      </c>
      <c r="U351" s="182">
        <v>6</v>
      </c>
      <c r="V351" s="182">
        <v>5.5</v>
      </c>
      <c r="W351" s="83">
        <v>0</v>
      </c>
      <c r="X351" s="83">
        <v>0</v>
      </c>
      <c r="Y351" s="259"/>
      <c r="Z351" s="298"/>
    </row>
    <row r="352" spans="1:26" ht="23.25" customHeight="1" outlineLevel="2" x14ac:dyDescent="0.3">
      <c r="A352" s="78" t="s">
        <v>729</v>
      </c>
      <c r="B352" s="250"/>
      <c r="C352" s="109" t="s">
        <v>1341</v>
      </c>
      <c r="D352" s="180" t="s">
        <v>1498</v>
      </c>
      <c r="E352" s="80">
        <v>1</v>
      </c>
      <c r="F352" s="80">
        <v>1</v>
      </c>
      <c r="G352" s="250"/>
      <c r="H352" s="250"/>
      <c r="I352" s="148">
        <v>28237</v>
      </c>
      <c r="J352" s="148">
        <v>28237</v>
      </c>
      <c r="K352" s="74" t="s">
        <v>45</v>
      </c>
      <c r="L352" s="74" t="s">
        <v>45</v>
      </c>
      <c r="M352" s="83"/>
      <c r="N352" s="148">
        <v>28237</v>
      </c>
      <c r="O352" s="74" t="s">
        <v>45</v>
      </c>
      <c r="P352" s="74" t="s">
        <v>45</v>
      </c>
      <c r="Q352" s="188">
        <v>227</v>
      </c>
      <c r="R352" s="85">
        <v>0</v>
      </c>
      <c r="S352" s="83">
        <v>94</v>
      </c>
      <c r="T352" s="138">
        <v>90</v>
      </c>
      <c r="U352" s="182">
        <v>6</v>
      </c>
      <c r="V352" s="182">
        <v>5</v>
      </c>
      <c r="W352" s="83">
        <v>1</v>
      </c>
      <c r="X352" s="83">
        <v>0</v>
      </c>
      <c r="Y352" s="259"/>
      <c r="Z352" s="298"/>
    </row>
    <row r="353" spans="1:26" ht="23.25" customHeight="1" outlineLevel="2" x14ac:dyDescent="0.3">
      <c r="A353" s="78" t="s">
        <v>730</v>
      </c>
      <c r="B353" s="250"/>
      <c r="C353" s="109" t="s">
        <v>1342</v>
      </c>
      <c r="D353" s="180" t="s">
        <v>1498</v>
      </c>
      <c r="E353" s="80">
        <v>1</v>
      </c>
      <c r="F353" s="80">
        <v>1</v>
      </c>
      <c r="G353" s="250"/>
      <c r="H353" s="250"/>
      <c r="I353" s="148">
        <v>33852.5</v>
      </c>
      <c r="J353" s="148">
        <v>33852.5</v>
      </c>
      <c r="K353" s="74" t="s">
        <v>45</v>
      </c>
      <c r="L353" s="74" t="s">
        <v>45</v>
      </c>
      <c r="M353" s="83"/>
      <c r="N353" s="148">
        <v>33852.5</v>
      </c>
      <c r="O353" s="74" t="s">
        <v>45</v>
      </c>
      <c r="P353" s="74" t="s">
        <v>45</v>
      </c>
      <c r="Q353" s="188">
        <v>673.19</v>
      </c>
      <c r="R353" s="85">
        <v>0</v>
      </c>
      <c r="S353" s="83">
        <v>94</v>
      </c>
      <c r="T353" s="138">
        <v>91</v>
      </c>
      <c r="U353" s="182">
        <v>7</v>
      </c>
      <c r="V353" s="182">
        <v>6</v>
      </c>
      <c r="W353" s="83">
        <v>0</v>
      </c>
      <c r="X353" s="83">
        <v>0</v>
      </c>
      <c r="Y353" s="259"/>
      <c r="Z353" s="298"/>
    </row>
    <row r="354" spans="1:26" ht="23.25" customHeight="1" outlineLevel="2" x14ac:dyDescent="0.3">
      <c r="A354" s="78" t="s">
        <v>731</v>
      </c>
      <c r="B354" s="250"/>
      <c r="C354" s="109" t="s">
        <v>1343</v>
      </c>
      <c r="D354" s="180" t="s">
        <v>1498</v>
      </c>
      <c r="E354" s="80">
        <v>1</v>
      </c>
      <c r="F354" s="80">
        <v>1</v>
      </c>
      <c r="G354" s="250"/>
      <c r="H354" s="250"/>
      <c r="I354" s="148">
        <v>45017.3</v>
      </c>
      <c r="J354" s="148">
        <v>45017.3</v>
      </c>
      <c r="K354" s="74" t="s">
        <v>45</v>
      </c>
      <c r="L354" s="74" t="s">
        <v>45</v>
      </c>
      <c r="M354" s="83"/>
      <c r="N354" s="148">
        <v>45017.3</v>
      </c>
      <c r="O354" s="74" t="s">
        <v>45</v>
      </c>
      <c r="P354" s="74" t="s">
        <v>45</v>
      </c>
      <c r="Q354" s="188">
        <v>938.25</v>
      </c>
      <c r="R354" s="85">
        <v>0</v>
      </c>
      <c r="S354" s="83">
        <v>100</v>
      </c>
      <c r="T354" s="138">
        <v>95</v>
      </c>
      <c r="U354" s="182">
        <v>7</v>
      </c>
      <c r="V354" s="182">
        <v>6</v>
      </c>
      <c r="W354" s="83">
        <v>0</v>
      </c>
      <c r="X354" s="83">
        <v>0</v>
      </c>
      <c r="Y354" s="259"/>
      <c r="Z354" s="298"/>
    </row>
    <row r="355" spans="1:26" ht="23.25" customHeight="1" outlineLevel="2" x14ac:dyDescent="0.3">
      <c r="A355" s="78" t="s">
        <v>732</v>
      </c>
      <c r="B355" s="250"/>
      <c r="C355" s="109" t="s">
        <v>1344</v>
      </c>
      <c r="D355" s="180" t="s">
        <v>1498</v>
      </c>
      <c r="E355" s="80">
        <v>1</v>
      </c>
      <c r="F355" s="80">
        <v>1</v>
      </c>
      <c r="G355" s="250"/>
      <c r="H355" s="250"/>
      <c r="I355" s="148">
        <v>44300.1</v>
      </c>
      <c r="J355" s="148">
        <v>44300.1</v>
      </c>
      <c r="K355" s="74" t="s">
        <v>45</v>
      </c>
      <c r="L355" s="74" t="s">
        <v>45</v>
      </c>
      <c r="M355" s="83"/>
      <c r="N355" s="148">
        <v>44300.1</v>
      </c>
      <c r="O355" s="74" t="s">
        <v>45</v>
      </c>
      <c r="P355" s="74" t="s">
        <v>45</v>
      </c>
      <c r="Q355" s="188">
        <v>592</v>
      </c>
      <c r="R355" s="85">
        <v>0</v>
      </c>
      <c r="S355" s="83">
        <v>88</v>
      </c>
      <c r="T355" s="138">
        <v>84</v>
      </c>
      <c r="U355" s="182">
        <v>6</v>
      </c>
      <c r="V355" s="182">
        <v>5.5</v>
      </c>
      <c r="W355" s="83">
        <v>0</v>
      </c>
      <c r="X355" s="83">
        <v>2</v>
      </c>
      <c r="Y355" s="259"/>
      <c r="Z355" s="298"/>
    </row>
    <row r="356" spans="1:26" ht="23.25" customHeight="1" outlineLevel="2" x14ac:dyDescent="0.3">
      <c r="A356" s="78" t="s">
        <v>733</v>
      </c>
      <c r="B356" s="250"/>
      <c r="C356" s="109" t="s">
        <v>1345</v>
      </c>
      <c r="D356" s="180" t="s">
        <v>1498</v>
      </c>
      <c r="E356" s="80">
        <v>1</v>
      </c>
      <c r="F356" s="80">
        <v>1</v>
      </c>
      <c r="G356" s="250"/>
      <c r="H356" s="250"/>
      <c r="I356" s="148">
        <v>55286.3</v>
      </c>
      <c r="J356" s="148">
        <v>55286.3</v>
      </c>
      <c r="K356" s="74" t="s">
        <v>45</v>
      </c>
      <c r="L356" s="74" t="s">
        <v>45</v>
      </c>
      <c r="M356" s="83"/>
      <c r="N356" s="148">
        <v>55286.3</v>
      </c>
      <c r="O356" s="74" t="s">
        <v>45</v>
      </c>
      <c r="P356" s="74" t="s">
        <v>45</v>
      </c>
      <c r="Q356" s="188">
        <v>848.7</v>
      </c>
      <c r="R356" s="85">
        <v>0</v>
      </c>
      <c r="S356" s="83">
        <v>100</v>
      </c>
      <c r="T356" s="138">
        <v>94</v>
      </c>
      <c r="U356" s="182">
        <v>6</v>
      </c>
      <c r="V356" s="182">
        <v>5.5</v>
      </c>
      <c r="W356" s="83">
        <v>1</v>
      </c>
      <c r="X356" s="83">
        <v>0</v>
      </c>
      <c r="Y356" s="259"/>
      <c r="Z356" s="298"/>
    </row>
    <row r="357" spans="1:26" ht="23.25" customHeight="1" outlineLevel="2" x14ac:dyDescent="0.3">
      <c r="A357" s="78" t="s">
        <v>734</v>
      </c>
      <c r="B357" s="250"/>
      <c r="C357" s="109" t="s">
        <v>1346</v>
      </c>
      <c r="D357" s="180" t="s">
        <v>1498</v>
      </c>
      <c r="E357" s="80">
        <v>1</v>
      </c>
      <c r="F357" s="80">
        <v>1</v>
      </c>
      <c r="G357" s="250"/>
      <c r="H357" s="250"/>
      <c r="I357" s="148">
        <v>65995</v>
      </c>
      <c r="J357" s="148">
        <v>65995</v>
      </c>
      <c r="K357" s="74" t="s">
        <v>45</v>
      </c>
      <c r="L357" s="74" t="s">
        <v>45</v>
      </c>
      <c r="M357" s="83"/>
      <c r="N357" s="148">
        <v>65995</v>
      </c>
      <c r="O357" s="74" t="s">
        <v>45</v>
      </c>
      <c r="P357" s="74" t="s">
        <v>45</v>
      </c>
      <c r="Q357" s="188">
        <v>67.5</v>
      </c>
      <c r="R357" s="85">
        <v>0</v>
      </c>
      <c r="S357" s="83">
        <v>91</v>
      </c>
      <c r="T357" s="138">
        <v>87</v>
      </c>
      <c r="U357" s="182">
        <v>6</v>
      </c>
      <c r="V357" s="182">
        <v>5.5</v>
      </c>
      <c r="W357" s="83">
        <v>0</v>
      </c>
      <c r="X357" s="83">
        <v>0</v>
      </c>
      <c r="Y357" s="259"/>
      <c r="Z357" s="298"/>
    </row>
    <row r="358" spans="1:26" ht="23.25" customHeight="1" outlineLevel="2" x14ac:dyDescent="0.3">
      <c r="A358" s="78" t="s">
        <v>735</v>
      </c>
      <c r="B358" s="250"/>
      <c r="C358" s="109" t="s">
        <v>1347</v>
      </c>
      <c r="D358" s="180" t="s">
        <v>1498</v>
      </c>
      <c r="E358" s="80">
        <v>1</v>
      </c>
      <c r="F358" s="80">
        <v>1</v>
      </c>
      <c r="G358" s="250"/>
      <c r="H358" s="250"/>
      <c r="I358" s="148">
        <v>33849.699999999997</v>
      </c>
      <c r="J358" s="148">
        <v>33849.699999999997</v>
      </c>
      <c r="K358" s="74" t="s">
        <v>45</v>
      </c>
      <c r="L358" s="74" t="s">
        <v>45</v>
      </c>
      <c r="M358" s="83"/>
      <c r="N358" s="148">
        <v>33849.699999999997</v>
      </c>
      <c r="O358" s="74" t="s">
        <v>45</v>
      </c>
      <c r="P358" s="74" t="s">
        <v>45</v>
      </c>
      <c r="Q358" s="188">
        <v>2942</v>
      </c>
      <c r="R358" s="85">
        <v>0</v>
      </c>
      <c r="S358" s="83">
        <v>82</v>
      </c>
      <c r="T358" s="138">
        <v>79</v>
      </c>
      <c r="U358" s="182">
        <v>6</v>
      </c>
      <c r="V358" s="182">
        <v>5.5</v>
      </c>
      <c r="W358" s="83">
        <v>0</v>
      </c>
      <c r="X358" s="83">
        <v>0</v>
      </c>
      <c r="Y358" s="259"/>
      <c r="Z358" s="298"/>
    </row>
    <row r="359" spans="1:26" ht="23.25" customHeight="1" outlineLevel="2" x14ac:dyDescent="0.3">
      <c r="A359" s="78" t="s">
        <v>736</v>
      </c>
      <c r="B359" s="250"/>
      <c r="C359" s="109" t="s">
        <v>1348</v>
      </c>
      <c r="D359" s="180" t="s">
        <v>1498</v>
      </c>
      <c r="E359" s="80">
        <v>1</v>
      </c>
      <c r="F359" s="80">
        <v>1</v>
      </c>
      <c r="G359" s="250"/>
      <c r="H359" s="250"/>
      <c r="I359" s="148">
        <v>42531</v>
      </c>
      <c r="J359" s="148">
        <v>42531</v>
      </c>
      <c r="K359" s="74" t="s">
        <v>45</v>
      </c>
      <c r="L359" s="74" t="s">
        <v>45</v>
      </c>
      <c r="M359" s="83"/>
      <c r="N359" s="148">
        <v>42531</v>
      </c>
      <c r="O359" s="74" t="s">
        <v>45</v>
      </c>
      <c r="P359" s="74" t="s">
        <v>45</v>
      </c>
      <c r="Q359" s="188">
        <v>1123</v>
      </c>
      <c r="R359" s="85">
        <v>0</v>
      </c>
      <c r="S359" s="83">
        <v>100</v>
      </c>
      <c r="T359" s="138">
        <v>94</v>
      </c>
      <c r="U359" s="182">
        <v>6</v>
      </c>
      <c r="V359" s="182">
        <v>5.5</v>
      </c>
      <c r="W359" s="83">
        <v>0</v>
      </c>
      <c r="X359" s="83">
        <v>3</v>
      </c>
      <c r="Y359" s="259"/>
      <c r="Z359" s="298"/>
    </row>
    <row r="360" spans="1:26" ht="23.25" customHeight="1" outlineLevel="2" x14ac:dyDescent="0.3">
      <c r="A360" s="78" t="s">
        <v>737</v>
      </c>
      <c r="B360" s="250"/>
      <c r="C360" s="109" t="s">
        <v>1349</v>
      </c>
      <c r="D360" s="180" t="s">
        <v>1498</v>
      </c>
      <c r="E360" s="80">
        <v>1</v>
      </c>
      <c r="F360" s="80">
        <v>1</v>
      </c>
      <c r="G360" s="250"/>
      <c r="H360" s="250"/>
      <c r="I360" s="148">
        <v>42412.5</v>
      </c>
      <c r="J360" s="148">
        <v>42412.5</v>
      </c>
      <c r="K360" s="74" t="s">
        <v>45</v>
      </c>
      <c r="L360" s="74" t="s">
        <v>45</v>
      </c>
      <c r="M360" s="83"/>
      <c r="N360" s="148">
        <v>42412.5</v>
      </c>
      <c r="O360" s="74" t="s">
        <v>45</v>
      </c>
      <c r="P360" s="74" t="s">
        <v>45</v>
      </c>
      <c r="Q360" s="188">
        <v>739</v>
      </c>
      <c r="R360" s="85">
        <v>0</v>
      </c>
      <c r="S360" s="83">
        <v>100</v>
      </c>
      <c r="T360" s="138">
        <v>95</v>
      </c>
      <c r="U360" s="182">
        <v>6</v>
      </c>
      <c r="V360" s="182">
        <v>5.0999999999999996</v>
      </c>
      <c r="W360" s="83">
        <v>0</v>
      </c>
      <c r="X360" s="83">
        <v>0</v>
      </c>
      <c r="Y360" s="259"/>
      <c r="Z360" s="298"/>
    </row>
    <row r="361" spans="1:26" ht="23.25" customHeight="1" outlineLevel="2" x14ac:dyDescent="0.3">
      <c r="A361" s="78" t="s">
        <v>738</v>
      </c>
      <c r="B361" s="250"/>
      <c r="C361" s="109" t="s">
        <v>1350</v>
      </c>
      <c r="D361" s="180" t="s">
        <v>1498</v>
      </c>
      <c r="E361" s="80">
        <v>1</v>
      </c>
      <c r="F361" s="80">
        <v>1</v>
      </c>
      <c r="G361" s="250"/>
      <c r="H361" s="250"/>
      <c r="I361" s="148">
        <v>32275.8</v>
      </c>
      <c r="J361" s="148">
        <v>32275.8</v>
      </c>
      <c r="K361" s="74" t="s">
        <v>45</v>
      </c>
      <c r="L361" s="74" t="s">
        <v>45</v>
      </c>
      <c r="M361" s="83"/>
      <c r="N361" s="148">
        <v>32275.8</v>
      </c>
      <c r="O361" s="74" t="s">
        <v>45</v>
      </c>
      <c r="P361" s="74" t="s">
        <v>45</v>
      </c>
      <c r="Q361" s="188">
        <v>968</v>
      </c>
      <c r="R361" s="85">
        <v>0</v>
      </c>
      <c r="S361" s="83">
        <v>100</v>
      </c>
      <c r="T361" s="138">
        <v>95</v>
      </c>
      <c r="U361" s="182">
        <v>5</v>
      </c>
      <c r="V361" s="182">
        <v>4.3</v>
      </c>
      <c r="W361" s="83">
        <v>0</v>
      </c>
      <c r="X361" s="83">
        <v>0</v>
      </c>
      <c r="Y361" s="259"/>
      <c r="Z361" s="298"/>
    </row>
    <row r="362" spans="1:26" ht="23.25" customHeight="1" outlineLevel="1" x14ac:dyDescent="0.3">
      <c r="A362" s="71" t="s">
        <v>739</v>
      </c>
      <c r="B362" s="250"/>
      <c r="C362" s="106" t="s">
        <v>1351</v>
      </c>
      <c r="D362" s="84" t="s">
        <v>1495</v>
      </c>
      <c r="E362" s="84">
        <f>SUM(E363:E369)</f>
        <v>7</v>
      </c>
      <c r="F362" s="84">
        <f>SUM(F363:F369)</f>
        <v>7</v>
      </c>
      <c r="G362" s="250"/>
      <c r="H362" s="250"/>
      <c r="I362" s="152">
        <f>SUM(I363:I369)</f>
        <v>1136132.6000000001</v>
      </c>
      <c r="J362" s="152">
        <f>SUM(J363:J369)</f>
        <v>1136132.6000000001</v>
      </c>
      <c r="K362" s="74"/>
      <c r="L362" s="74"/>
      <c r="M362" s="83"/>
      <c r="N362" s="152">
        <f>SUM(N363:N369)</f>
        <v>1136132.6000000001</v>
      </c>
      <c r="O362" s="74"/>
      <c r="P362" s="74"/>
      <c r="Q362" s="141"/>
      <c r="R362" s="74"/>
      <c r="S362" s="135"/>
      <c r="T362" s="137"/>
      <c r="U362" s="132"/>
      <c r="V362" s="132"/>
      <c r="W362" s="135"/>
      <c r="X362" s="135"/>
      <c r="Y362" s="259"/>
      <c r="Z362" s="298"/>
    </row>
    <row r="363" spans="1:26" ht="23.25" customHeight="1" outlineLevel="2" x14ac:dyDescent="0.35">
      <c r="A363" s="78" t="s">
        <v>740</v>
      </c>
      <c r="B363" s="250"/>
      <c r="C363" s="109" t="s">
        <v>1352</v>
      </c>
      <c r="D363" s="180" t="s">
        <v>1498</v>
      </c>
      <c r="E363" s="80">
        <v>1</v>
      </c>
      <c r="F363" s="80">
        <v>1</v>
      </c>
      <c r="G363" s="250"/>
      <c r="H363" s="250"/>
      <c r="I363" s="150">
        <v>85260</v>
      </c>
      <c r="J363" s="150">
        <v>85260</v>
      </c>
      <c r="K363" s="74" t="s">
        <v>45</v>
      </c>
      <c r="L363" s="74" t="s">
        <v>45</v>
      </c>
      <c r="M363" s="83"/>
      <c r="N363" s="150">
        <v>85260</v>
      </c>
      <c r="O363" s="74" t="s">
        <v>45</v>
      </c>
      <c r="P363" s="74" t="s">
        <v>45</v>
      </c>
      <c r="Q363" s="188">
        <v>186</v>
      </c>
      <c r="R363" s="85">
        <v>0</v>
      </c>
      <c r="S363" s="83">
        <v>100</v>
      </c>
      <c r="T363" s="138">
        <v>95</v>
      </c>
      <c r="U363" s="182">
        <v>6</v>
      </c>
      <c r="V363" s="182">
        <v>5.5</v>
      </c>
      <c r="W363" s="83">
        <v>0</v>
      </c>
      <c r="X363" s="83">
        <v>1</v>
      </c>
      <c r="Y363" s="259"/>
      <c r="Z363" s="298"/>
    </row>
    <row r="364" spans="1:26" ht="23.25" customHeight="1" outlineLevel="2" x14ac:dyDescent="0.35">
      <c r="A364" s="78" t="s">
        <v>741</v>
      </c>
      <c r="B364" s="250"/>
      <c r="C364" s="109" t="s">
        <v>1353</v>
      </c>
      <c r="D364" s="180" t="s">
        <v>1498</v>
      </c>
      <c r="E364" s="80">
        <v>1</v>
      </c>
      <c r="F364" s="80">
        <v>1</v>
      </c>
      <c r="G364" s="250"/>
      <c r="H364" s="250"/>
      <c r="I364" s="150">
        <v>75848.800000000003</v>
      </c>
      <c r="J364" s="150">
        <v>75848.800000000003</v>
      </c>
      <c r="K364" s="74" t="s">
        <v>45</v>
      </c>
      <c r="L364" s="74" t="s">
        <v>45</v>
      </c>
      <c r="M364" s="83"/>
      <c r="N364" s="150">
        <v>75848.800000000003</v>
      </c>
      <c r="O364" s="74" t="s">
        <v>45</v>
      </c>
      <c r="P364" s="74" t="s">
        <v>45</v>
      </c>
      <c r="Q364" s="188">
        <v>484.5</v>
      </c>
      <c r="R364" s="85">
        <v>0</v>
      </c>
      <c r="S364" s="83">
        <v>100</v>
      </c>
      <c r="T364" s="138">
        <v>94</v>
      </c>
      <c r="U364" s="182">
        <v>6</v>
      </c>
      <c r="V364" s="182">
        <v>4.9000000000000004</v>
      </c>
      <c r="W364" s="83">
        <v>1</v>
      </c>
      <c r="X364" s="83">
        <v>0</v>
      </c>
      <c r="Y364" s="259"/>
      <c r="Z364" s="298"/>
    </row>
    <row r="365" spans="1:26" ht="23.25" customHeight="1" outlineLevel="2" x14ac:dyDescent="0.35">
      <c r="A365" s="78" t="s">
        <v>742</v>
      </c>
      <c r="B365" s="250"/>
      <c r="C365" s="109" t="s">
        <v>1354</v>
      </c>
      <c r="D365" s="180" t="s">
        <v>1498</v>
      </c>
      <c r="E365" s="80">
        <v>1</v>
      </c>
      <c r="F365" s="80">
        <v>1</v>
      </c>
      <c r="G365" s="250"/>
      <c r="H365" s="250"/>
      <c r="I365" s="150">
        <v>132588.70000000001</v>
      </c>
      <c r="J365" s="150">
        <v>132588.70000000001</v>
      </c>
      <c r="K365" s="74" t="s">
        <v>45</v>
      </c>
      <c r="L365" s="74" t="s">
        <v>45</v>
      </c>
      <c r="M365" s="83"/>
      <c r="N365" s="150">
        <v>132588.70000000001</v>
      </c>
      <c r="O365" s="74" t="s">
        <v>45</v>
      </c>
      <c r="P365" s="74" t="s">
        <v>45</v>
      </c>
      <c r="Q365" s="188">
        <v>449</v>
      </c>
      <c r="R365" s="85">
        <v>0</v>
      </c>
      <c r="S365" s="83">
        <v>100</v>
      </c>
      <c r="T365" s="138">
        <v>95</v>
      </c>
      <c r="U365" s="182">
        <v>6</v>
      </c>
      <c r="V365" s="182">
        <v>5.5</v>
      </c>
      <c r="W365" s="83">
        <v>0</v>
      </c>
      <c r="X365" s="83">
        <v>0</v>
      </c>
      <c r="Y365" s="259"/>
      <c r="Z365" s="298"/>
    </row>
    <row r="366" spans="1:26" ht="23.25" customHeight="1" outlineLevel="2" x14ac:dyDescent="0.35">
      <c r="A366" s="78" t="s">
        <v>743</v>
      </c>
      <c r="B366" s="250"/>
      <c r="C366" s="109" t="s">
        <v>1355</v>
      </c>
      <c r="D366" s="180" t="s">
        <v>1498</v>
      </c>
      <c r="E366" s="80">
        <v>1</v>
      </c>
      <c r="F366" s="80">
        <v>1</v>
      </c>
      <c r="G366" s="250"/>
      <c r="H366" s="250"/>
      <c r="I366" s="150">
        <v>87155.4</v>
      </c>
      <c r="J366" s="150">
        <v>87155.4</v>
      </c>
      <c r="K366" s="74" t="s">
        <v>45</v>
      </c>
      <c r="L366" s="74" t="s">
        <v>45</v>
      </c>
      <c r="M366" s="83"/>
      <c r="N366" s="150">
        <v>87155.4</v>
      </c>
      <c r="O366" s="74" t="s">
        <v>45</v>
      </c>
      <c r="P366" s="74" t="s">
        <v>45</v>
      </c>
      <c r="Q366" s="188">
        <v>287</v>
      </c>
      <c r="R366" s="85">
        <v>0</v>
      </c>
      <c r="S366" s="83">
        <v>100</v>
      </c>
      <c r="T366" s="138">
        <v>94</v>
      </c>
      <c r="U366" s="182">
        <v>7</v>
      </c>
      <c r="V366" s="182">
        <v>6</v>
      </c>
      <c r="W366" s="83">
        <v>0</v>
      </c>
      <c r="X366" s="83">
        <v>0</v>
      </c>
      <c r="Y366" s="259"/>
      <c r="Z366" s="298"/>
    </row>
    <row r="367" spans="1:26" ht="23.25" customHeight="1" outlineLevel="2" x14ac:dyDescent="0.35">
      <c r="A367" s="78" t="s">
        <v>744</v>
      </c>
      <c r="B367" s="250"/>
      <c r="C367" s="109" t="s">
        <v>1356</v>
      </c>
      <c r="D367" s="180" t="s">
        <v>1498</v>
      </c>
      <c r="E367" s="80">
        <v>1</v>
      </c>
      <c r="F367" s="80">
        <v>1</v>
      </c>
      <c r="G367" s="250"/>
      <c r="H367" s="250"/>
      <c r="I367" s="150">
        <v>291868.79999999999</v>
      </c>
      <c r="J367" s="150">
        <v>291868.79999999999</v>
      </c>
      <c r="K367" s="74" t="s">
        <v>45</v>
      </c>
      <c r="L367" s="74" t="s">
        <v>45</v>
      </c>
      <c r="M367" s="83"/>
      <c r="N367" s="150">
        <v>291868.79999999999</v>
      </c>
      <c r="O367" s="74" t="s">
        <v>45</v>
      </c>
      <c r="P367" s="74" t="s">
        <v>45</v>
      </c>
      <c r="Q367" s="188">
        <v>535</v>
      </c>
      <c r="R367" s="85">
        <v>0</v>
      </c>
      <c r="S367" s="83">
        <v>90</v>
      </c>
      <c r="T367" s="138">
        <v>86</v>
      </c>
      <c r="U367" s="182">
        <v>7</v>
      </c>
      <c r="V367" s="182">
        <v>6.5</v>
      </c>
      <c r="W367" s="83">
        <v>0</v>
      </c>
      <c r="X367" s="83">
        <v>0</v>
      </c>
      <c r="Y367" s="259"/>
      <c r="Z367" s="298"/>
    </row>
    <row r="368" spans="1:26" ht="23.25" customHeight="1" outlineLevel="2" x14ac:dyDescent="0.35">
      <c r="A368" s="78" t="s">
        <v>745</v>
      </c>
      <c r="B368" s="250"/>
      <c r="C368" s="109" t="s">
        <v>1357</v>
      </c>
      <c r="D368" s="180" t="s">
        <v>1498</v>
      </c>
      <c r="E368" s="80">
        <v>1</v>
      </c>
      <c r="F368" s="80">
        <v>1</v>
      </c>
      <c r="G368" s="250"/>
      <c r="H368" s="250"/>
      <c r="I368" s="150">
        <v>136102.9</v>
      </c>
      <c r="J368" s="150">
        <v>136102.9</v>
      </c>
      <c r="K368" s="74" t="s">
        <v>45</v>
      </c>
      <c r="L368" s="74" t="s">
        <v>45</v>
      </c>
      <c r="M368" s="83"/>
      <c r="N368" s="150">
        <v>136102.9</v>
      </c>
      <c r="O368" s="74" t="s">
        <v>45</v>
      </c>
      <c r="P368" s="74" t="s">
        <v>45</v>
      </c>
      <c r="Q368" s="188">
        <v>230</v>
      </c>
      <c r="R368" s="85">
        <v>0</v>
      </c>
      <c r="S368" s="83">
        <v>100</v>
      </c>
      <c r="T368" s="138">
        <v>94</v>
      </c>
      <c r="U368" s="182">
        <v>6</v>
      </c>
      <c r="V368" s="182">
        <v>5.5</v>
      </c>
      <c r="W368" s="83">
        <v>0</v>
      </c>
      <c r="X368" s="83">
        <v>1</v>
      </c>
      <c r="Y368" s="259"/>
      <c r="Z368" s="298"/>
    </row>
    <row r="369" spans="1:26" ht="23.25" customHeight="1" outlineLevel="2" x14ac:dyDescent="0.35">
      <c r="A369" s="78" t="s">
        <v>746</v>
      </c>
      <c r="B369" s="250"/>
      <c r="C369" s="109" t="s">
        <v>1358</v>
      </c>
      <c r="D369" s="180" t="s">
        <v>1498</v>
      </c>
      <c r="E369" s="80">
        <v>1</v>
      </c>
      <c r="F369" s="80">
        <v>1</v>
      </c>
      <c r="G369" s="250"/>
      <c r="H369" s="250"/>
      <c r="I369" s="150">
        <v>327308</v>
      </c>
      <c r="J369" s="150">
        <v>327308</v>
      </c>
      <c r="K369" s="74" t="s">
        <v>45</v>
      </c>
      <c r="L369" s="74" t="s">
        <v>45</v>
      </c>
      <c r="M369" s="83"/>
      <c r="N369" s="150">
        <v>327308</v>
      </c>
      <c r="O369" s="74" t="s">
        <v>45</v>
      </c>
      <c r="P369" s="74" t="s">
        <v>45</v>
      </c>
      <c r="Q369" s="188">
        <v>0</v>
      </c>
      <c r="R369" s="85">
        <v>0</v>
      </c>
      <c r="S369" s="83">
        <v>68</v>
      </c>
      <c r="T369" s="138">
        <v>64</v>
      </c>
      <c r="U369" s="182">
        <v>6</v>
      </c>
      <c r="V369" s="182">
        <v>5.5</v>
      </c>
      <c r="W369" s="83">
        <v>5</v>
      </c>
      <c r="X369" s="83">
        <v>4</v>
      </c>
      <c r="Y369" s="259"/>
      <c r="Z369" s="298"/>
    </row>
    <row r="370" spans="1:26" ht="23.25" customHeight="1" outlineLevel="1" x14ac:dyDescent="0.3">
      <c r="A370" s="71" t="s">
        <v>747</v>
      </c>
      <c r="B370" s="250"/>
      <c r="C370" s="106" t="s">
        <v>1359</v>
      </c>
      <c r="D370" s="84" t="s">
        <v>1495</v>
      </c>
      <c r="E370" s="84">
        <f>SUM(E371:E377)</f>
        <v>7</v>
      </c>
      <c r="F370" s="84">
        <f>SUM(F371:F377)</f>
        <v>7</v>
      </c>
      <c r="G370" s="250"/>
      <c r="H370" s="250"/>
      <c r="I370" s="153">
        <f>SUM(I371:I377)</f>
        <v>156674</v>
      </c>
      <c r="J370" s="153">
        <f>SUM(J371:J377)</f>
        <v>156674</v>
      </c>
      <c r="K370" s="74"/>
      <c r="L370" s="74"/>
      <c r="M370" s="83"/>
      <c r="N370" s="153">
        <f>SUM(N371:N377)</f>
        <v>156674</v>
      </c>
      <c r="O370" s="74"/>
      <c r="P370" s="74"/>
      <c r="Q370" s="141"/>
      <c r="R370" s="74"/>
      <c r="S370" s="135"/>
      <c r="T370" s="137"/>
      <c r="U370" s="132"/>
      <c r="V370" s="132"/>
      <c r="W370" s="135"/>
      <c r="X370" s="135"/>
      <c r="Y370" s="259"/>
      <c r="Z370" s="298"/>
    </row>
    <row r="371" spans="1:26" ht="23.25" customHeight="1" outlineLevel="2" x14ac:dyDescent="0.3">
      <c r="A371" s="78" t="s">
        <v>748</v>
      </c>
      <c r="B371" s="250"/>
      <c r="C371" s="109" t="s">
        <v>1360</v>
      </c>
      <c r="D371" s="180" t="s">
        <v>1498</v>
      </c>
      <c r="E371" s="80">
        <v>1</v>
      </c>
      <c r="F371" s="80">
        <v>1</v>
      </c>
      <c r="G371" s="250"/>
      <c r="H371" s="250"/>
      <c r="I371" s="148">
        <v>40370</v>
      </c>
      <c r="J371" s="148">
        <v>40370</v>
      </c>
      <c r="K371" s="74" t="s">
        <v>45</v>
      </c>
      <c r="L371" s="74" t="s">
        <v>45</v>
      </c>
      <c r="M371" s="83"/>
      <c r="N371" s="148">
        <v>40370</v>
      </c>
      <c r="O371" s="74" t="s">
        <v>45</v>
      </c>
      <c r="P371" s="74" t="s">
        <v>45</v>
      </c>
      <c r="Q371" s="188">
        <v>10</v>
      </c>
      <c r="R371" s="85">
        <v>0</v>
      </c>
      <c r="S371" s="83" t="s">
        <v>45</v>
      </c>
      <c r="T371" s="138" t="s">
        <v>45</v>
      </c>
      <c r="U371" s="182">
        <v>6</v>
      </c>
      <c r="V371" s="182">
        <v>5.0999999999999996</v>
      </c>
      <c r="W371" s="83" t="s">
        <v>45</v>
      </c>
      <c r="X371" s="83" t="s">
        <v>45</v>
      </c>
      <c r="Y371" s="259"/>
      <c r="Z371" s="298"/>
    </row>
    <row r="372" spans="1:26" ht="23.25" customHeight="1" outlineLevel="2" x14ac:dyDescent="0.3">
      <c r="A372" s="78" t="s">
        <v>749</v>
      </c>
      <c r="B372" s="250"/>
      <c r="C372" s="109" t="s">
        <v>1361</v>
      </c>
      <c r="D372" s="180" t="s">
        <v>1498</v>
      </c>
      <c r="E372" s="80">
        <v>1</v>
      </c>
      <c r="F372" s="80">
        <v>1</v>
      </c>
      <c r="G372" s="250"/>
      <c r="H372" s="250"/>
      <c r="I372" s="148">
        <v>25430</v>
      </c>
      <c r="J372" s="148">
        <v>25430</v>
      </c>
      <c r="K372" s="74" t="s">
        <v>45</v>
      </c>
      <c r="L372" s="74" t="s">
        <v>45</v>
      </c>
      <c r="M372" s="83"/>
      <c r="N372" s="148">
        <v>25430</v>
      </c>
      <c r="O372" s="74" t="s">
        <v>45</v>
      </c>
      <c r="P372" s="74" t="s">
        <v>45</v>
      </c>
      <c r="Q372" s="188">
        <v>1243</v>
      </c>
      <c r="R372" s="85">
        <v>0</v>
      </c>
      <c r="S372" s="83" t="s">
        <v>45</v>
      </c>
      <c r="T372" s="138" t="s">
        <v>45</v>
      </c>
      <c r="U372" s="182">
        <v>6</v>
      </c>
      <c r="V372" s="182">
        <v>4.3</v>
      </c>
      <c r="W372" s="83" t="s">
        <v>45</v>
      </c>
      <c r="X372" s="83" t="s">
        <v>45</v>
      </c>
      <c r="Y372" s="259"/>
      <c r="Z372" s="298"/>
    </row>
    <row r="373" spans="1:26" ht="23.25" customHeight="1" outlineLevel="2" x14ac:dyDescent="0.3">
      <c r="A373" s="78" t="s">
        <v>750</v>
      </c>
      <c r="B373" s="250"/>
      <c r="C373" s="109" t="s">
        <v>1362</v>
      </c>
      <c r="D373" s="180" t="s">
        <v>1498</v>
      </c>
      <c r="E373" s="80">
        <v>1</v>
      </c>
      <c r="F373" s="80">
        <v>1</v>
      </c>
      <c r="G373" s="250"/>
      <c r="H373" s="250"/>
      <c r="I373" s="148">
        <v>21194</v>
      </c>
      <c r="J373" s="148">
        <v>21194</v>
      </c>
      <c r="K373" s="74" t="s">
        <v>45</v>
      </c>
      <c r="L373" s="74" t="s">
        <v>45</v>
      </c>
      <c r="M373" s="83"/>
      <c r="N373" s="148">
        <v>21194</v>
      </c>
      <c r="O373" s="74" t="s">
        <v>45</v>
      </c>
      <c r="P373" s="74" t="s">
        <v>45</v>
      </c>
      <c r="Q373" s="188">
        <v>403</v>
      </c>
      <c r="R373" s="85">
        <v>0</v>
      </c>
      <c r="S373" s="83" t="s">
        <v>45</v>
      </c>
      <c r="T373" s="138" t="s">
        <v>45</v>
      </c>
      <c r="U373" s="182">
        <v>6</v>
      </c>
      <c r="V373" s="182">
        <v>4.3</v>
      </c>
      <c r="W373" s="83" t="s">
        <v>45</v>
      </c>
      <c r="X373" s="83" t="s">
        <v>45</v>
      </c>
      <c r="Y373" s="259"/>
      <c r="Z373" s="298"/>
    </row>
    <row r="374" spans="1:26" ht="23.25" customHeight="1" outlineLevel="2" x14ac:dyDescent="0.3">
      <c r="A374" s="78" t="s">
        <v>751</v>
      </c>
      <c r="B374" s="250"/>
      <c r="C374" s="109" t="s">
        <v>1363</v>
      </c>
      <c r="D374" s="180" t="s">
        <v>1498</v>
      </c>
      <c r="E374" s="80">
        <v>1</v>
      </c>
      <c r="F374" s="80">
        <v>1</v>
      </c>
      <c r="G374" s="250"/>
      <c r="H374" s="250"/>
      <c r="I374" s="148">
        <v>23800</v>
      </c>
      <c r="J374" s="148">
        <v>23800</v>
      </c>
      <c r="K374" s="74" t="s">
        <v>45</v>
      </c>
      <c r="L374" s="74" t="s">
        <v>45</v>
      </c>
      <c r="M374" s="83"/>
      <c r="N374" s="148">
        <v>23800</v>
      </c>
      <c r="O374" s="74" t="s">
        <v>45</v>
      </c>
      <c r="P374" s="74" t="s">
        <v>45</v>
      </c>
      <c r="Q374" s="188">
        <v>0</v>
      </c>
      <c r="R374" s="85">
        <v>0</v>
      </c>
      <c r="S374" s="83" t="s">
        <v>45</v>
      </c>
      <c r="T374" s="138" t="s">
        <v>45</v>
      </c>
      <c r="U374" s="182">
        <v>6</v>
      </c>
      <c r="V374" s="182">
        <v>5.7</v>
      </c>
      <c r="W374" s="83" t="s">
        <v>45</v>
      </c>
      <c r="X374" s="83" t="s">
        <v>45</v>
      </c>
      <c r="Y374" s="259"/>
      <c r="Z374" s="298"/>
    </row>
    <row r="375" spans="1:26" ht="23.25" customHeight="1" outlineLevel="2" x14ac:dyDescent="0.3">
      <c r="A375" s="78" t="s">
        <v>752</v>
      </c>
      <c r="B375" s="250"/>
      <c r="C375" s="109" t="s">
        <v>1364</v>
      </c>
      <c r="D375" s="180" t="s">
        <v>1498</v>
      </c>
      <c r="E375" s="80">
        <v>1</v>
      </c>
      <c r="F375" s="80">
        <v>1</v>
      </c>
      <c r="G375" s="250"/>
      <c r="H375" s="250"/>
      <c r="I375" s="148">
        <v>7100</v>
      </c>
      <c r="J375" s="148">
        <v>7100</v>
      </c>
      <c r="K375" s="74" t="s">
        <v>45</v>
      </c>
      <c r="L375" s="74" t="s">
        <v>45</v>
      </c>
      <c r="M375" s="83"/>
      <c r="N375" s="148">
        <v>7100</v>
      </c>
      <c r="O375" s="74" t="s">
        <v>45</v>
      </c>
      <c r="P375" s="74" t="s">
        <v>45</v>
      </c>
      <c r="Q375" s="188">
        <v>3405.3</v>
      </c>
      <c r="R375" s="85">
        <v>0</v>
      </c>
      <c r="S375" s="83" t="s">
        <v>45</v>
      </c>
      <c r="T375" s="138" t="s">
        <v>45</v>
      </c>
      <c r="U375" s="182">
        <v>7</v>
      </c>
      <c r="V375" s="182">
        <v>6</v>
      </c>
      <c r="W375" s="83" t="s">
        <v>45</v>
      </c>
      <c r="X375" s="83" t="s">
        <v>45</v>
      </c>
      <c r="Y375" s="259"/>
      <c r="Z375" s="298"/>
    </row>
    <row r="376" spans="1:26" ht="23.25" customHeight="1" outlineLevel="2" x14ac:dyDescent="0.3">
      <c r="A376" s="78" t="s">
        <v>753</v>
      </c>
      <c r="B376" s="250"/>
      <c r="C376" s="109" t="s">
        <v>1365</v>
      </c>
      <c r="D376" s="180" t="s">
        <v>1498</v>
      </c>
      <c r="E376" s="80">
        <v>1</v>
      </c>
      <c r="F376" s="80">
        <v>1</v>
      </c>
      <c r="G376" s="250"/>
      <c r="H376" s="250"/>
      <c r="I376" s="148">
        <v>6835</v>
      </c>
      <c r="J376" s="148">
        <v>6835</v>
      </c>
      <c r="K376" s="74" t="s">
        <v>45</v>
      </c>
      <c r="L376" s="74" t="s">
        <v>45</v>
      </c>
      <c r="M376" s="83"/>
      <c r="N376" s="148">
        <v>6835</v>
      </c>
      <c r="O376" s="74" t="s">
        <v>45</v>
      </c>
      <c r="P376" s="74" t="s">
        <v>45</v>
      </c>
      <c r="Q376" s="188">
        <v>272.5</v>
      </c>
      <c r="R376" s="85">
        <v>0</v>
      </c>
      <c r="S376" s="83" t="s">
        <v>45</v>
      </c>
      <c r="T376" s="138" t="s">
        <v>45</v>
      </c>
      <c r="U376" s="182">
        <v>6</v>
      </c>
      <c r="V376" s="182">
        <v>5.2</v>
      </c>
      <c r="W376" s="83" t="s">
        <v>45</v>
      </c>
      <c r="X376" s="83" t="s">
        <v>45</v>
      </c>
      <c r="Y376" s="259"/>
      <c r="Z376" s="298"/>
    </row>
    <row r="377" spans="1:26" ht="23.25" customHeight="1" outlineLevel="2" x14ac:dyDescent="0.3">
      <c r="A377" s="78" t="s">
        <v>754</v>
      </c>
      <c r="B377" s="250"/>
      <c r="C377" s="109" t="s">
        <v>1366</v>
      </c>
      <c r="D377" s="180" t="s">
        <v>1498</v>
      </c>
      <c r="E377" s="80">
        <v>1</v>
      </c>
      <c r="F377" s="80">
        <v>1</v>
      </c>
      <c r="G377" s="250"/>
      <c r="H377" s="250"/>
      <c r="I377" s="148">
        <v>31945</v>
      </c>
      <c r="J377" s="148">
        <v>31945</v>
      </c>
      <c r="K377" s="74" t="s">
        <v>45</v>
      </c>
      <c r="L377" s="74" t="s">
        <v>45</v>
      </c>
      <c r="M377" s="83"/>
      <c r="N377" s="148">
        <v>31945</v>
      </c>
      <c r="O377" s="74" t="s">
        <v>45</v>
      </c>
      <c r="P377" s="74" t="s">
        <v>45</v>
      </c>
      <c r="Q377" s="188">
        <v>202</v>
      </c>
      <c r="R377" s="85">
        <v>0</v>
      </c>
      <c r="S377" s="83" t="s">
        <v>45</v>
      </c>
      <c r="T377" s="138" t="s">
        <v>45</v>
      </c>
      <c r="U377" s="182">
        <v>6</v>
      </c>
      <c r="V377" s="182">
        <v>4.3</v>
      </c>
      <c r="W377" s="83" t="s">
        <v>45</v>
      </c>
      <c r="X377" s="83" t="s">
        <v>45</v>
      </c>
      <c r="Y377" s="259"/>
      <c r="Z377" s="298"/>
    </row>
    <row r="378" spans="1:26" ht="31.5" customHeight="1" outlineLevel="1" x14ac:dyDescent="0.3">
      <c r="A378" s="71" t="s">
        <v>755</v>
      </c>
      <c r="B378" s="250"/>
      <c r="C378" s="106" t="s">
        <v>1367</v>
      </c>
      <c r="D378" s="84" t="s">
        <v>1495</v>
      </c>
      <c r="E378" s="84">
        <f>SUM(E379:E395)</f>
        <v>17</v>
      </c>
      <c r="F378" s="84">
        <f>SUM(F379:F395)</f>
        <v>17</v>
      </c>
      <c r="G378" s="250"/>
      <c r="H378" s="250"/>
      <c r="I378" s="74">
        <f>SUM(I379:I395)</f>
        <v>654957.78200000001</v>
      </c>
      <c r="J378" s="74">
        <f>SUM(J379:J395)</f>
        <v>654957.78200000001</v>
      </c>
      <c r="K378" s="74"/>
      <c r="L378" s="74"/>
      <c r="M378" s="83"/>
      <c r="N378" s="74">
        <f>SUM(N379:N395)</f>
        <v>654957.78200000001</v>
      </c>
      <c r="O378" s="74"/>
      <c r="P378" s="74"/>
      <c r="Q378" s="140"/>
      <c r="R378" s="129"/>
      <c r="S378" s="135"/>
      <c r="T378" s="139"/>
      <c r="U378" s="92"/>
      <c r="V378" s="92"/>
      <c r="W378" s="92"/>
      <c r="X378" s="92"/>
      <c r="Y378" s="259"/>
      <c r="Z378" s="298"/>
    </row>
    <row r="379" spans="1:26" ht="31.5" customHeight="1" outlineLevel="2" x14ac:dyDescent="0.3">
      <c r="A379" s="78" t="s">
        <v>756</v>
      </c>
      <c r="B379" s="250"/>
      <c r="C379" s="109" t="s">
        <v>1368</v>
      </c>
      <c r="D379" s="180" t="s">
        <v>1498</v>
      </c>
      <c r="E379" s="80">
        <v>1</v>
      </c>
      <c r="F379" s="80">
        <v>1</v>
      </c>
      <c r="G379" s="250"/>
      <c r="H379" s="250"/>
      <c r="I379" s="143">
        <v>29276</v>
      </c>
      <c r="J379" s="143">
        <v>29276</v>
      </c>
      <c r="K379" s="74" t="s">
        <v>45</v>
      </c>
      <c r="L379" s="74" t="s">
        <v>45</v>
      </c>
      <c r="M379" s="83"/>
      <c r="N379" s="143">
        <v>29276</v>
      </c>
      <c r="O379" s="74" t="s">
        <v>45</v>
      </c>
      <c r="P379" s="74" t="s">
        <v>45</v>
      </c>
      <c r="Q379" s="83">
        <v>0</v>
      </c>
      <c r="R379" s="85">
        <v>0</v>
      </c>
      <c r="S379" s="83">
        <v>100</v>
      </c>
      <c r="T379" s="138">
        <v>0</v>
      </c>
      <c r="U379" s="85">
        <v>6</v>
      </c>
      <c r="V379" s="182">
        <v>5.4</v>
      </c>
      <c r="W379" s="83">
        <v>0</v>
      </c>
      <c r="X379" s="83">
        <v>0</v>
      </c>
      <c r="Y379" s="259"/>
      <c r="Z379" s="298"/>
    </row>
    <row r="380" spans="1:26" ht="31.5" customHeight="1" outlineLevel="2" x14ac:dyDescent="0.3">
      <c r="A380" s="78" t="s">
        <v>757</v>
      </c>
      <c r="B380" s="250"/>
      <c r="C380" s="109" t="s">
        <v>1369</v>
      </c>
      <c r="D380" s="180" t="s">
        <v>1498</v>
      </c>
      <c r="E380" s="80">
        <v>1</v>
      </c>
      <c r="F380" s="80">
        <v>1</v>
      </c>
      <c r="G380" s="250"/>
      <c r="H380" s="250"/>
      <c r="I380" s="143">
        <v>16731.099999999999</v>
      </c>
      <c r="J380" s="143">
        <v>16731.099999999999</v>
      </c>
      <c r="K380" s="74" t="s">
        <v>45</v>
      </c>
      <c r="L380" s="74" t="s">
        <v>45</v>
      </c>
      <c r="M380" s="83"/>
      <c r="N380" s="143">
        <v>16731.099999999999</v>
      </c>
      <c r="O380" s="74" t="s">
        <v>45</v>
      </c>
      <c r="P380" s="74" t="s">
        <v>45</v>
      </c>
      <c r="Q380" s="83">
        <v>0</v>
      </c>
      <c r="R380" s="85">
        <v>0</v>
      </c>
      <c r="S380" s="83">
        <v>100</v>
      </c>
      <c r="T380" s="138">
        <v>0</v>
      </c>
      <c r="U380" s="85">
        <v>7</v>
      </c>
      <c r="V380" s="182">
        <v>5.8</v>
      </c>
      <c r="W380" s="83">
        <v>0</v>
      </c>
      <c r="X380" s="83">
        <v>0</v>
      </c>
      <c r="Y380" s="259"/>
      <c r="Z380" s="298"/>
    </row>
    <row r="381" spans="1:26" ht="31.5" customHeight="1" outlineLevel="2" x14ac:dyDescent="0.3">
      <c r="A381" s="78" t="s">
        <v>758</v>
      </c>
      <c r="B381" s="250"/>
      <c r="C381" s="109" t="s">
        <v>1370</v>
      </c>
      <c r="D381" s="180" t="s">
        <v>1498</v>
      </c>
      <c r="E381" s="80">
        <v>1</v>
      </c>
      <c r="F381" s="80">
        <v>1</v>
      </c>
      <c r="G381" s="250"/>
      <c r="H381" s="250"/>
      <c r="I381" s="143">
        <v>31528</v>
      </c>
      <c r="J381" s="143">
        <v>31528</v>
      </c>
      <c r="K381" s="74" t="s">
        <v>45</v>
      </c>
      <c r="L381" s="74" t="s">
        <v>45</v>
      </c>
      <c r="M381" s="83"/>
      <c r="N381" s="143">
        <v>31528</v>
      </c>
      <c r="O381" s="74" t="s">
        <v>45</v>
      </c>
      <c r="P381" s="74" t="s">
        <v>45</v>
      </c>
      <c r="Q381" s="83">
        <v>0</v>
      </c>
      <c r="R381" s="85">
        <v>0</v>
      </c>
      <c r="S381" s="83">
        <v>100</v>
      </c>
      <c r="T381" s="138">
        <v>0</v>
      </c>
      <c r="U381" s="85">
        <v>7</v>
      </c>
      <c r="V381" s="182">
        <v>6.4</v>
      </c>
      <c r="W381" s="83">
        <v>1</v>
      </c>
      <c r="X381" s="83">
        <v>1</v>
      </c>
      <c r="Y381" s="259"/>
      <c r="Z381" s="298"/>
    </row>
    <row r="382" spans="1:26" ht="31.5" customHeight="1" outlineLevel="2" x14ac:dyDescent="0.3">
      <c r="A382" s="78" t="s">
        <v>759</v>
      </c>
      <c r="B382" s="250"/>
      <c r="C382" s="109" t="s">
        <v>1371</v>
      </c>
      <c r="D382" s="180" t="s">
        <v>1498</v>
      </c>
      <c r="E382" s="80">
        <v>1</v>
      </c>
      <c r="F382" s="80">
        <v>1</v>
      </c>
      <c r="G382" s="250"/>
      <c r="H382" s="250"/>
      <c r="I382" s="143">
        <v>32458.7</v>
      </c>
      <c r="J382" s="143">
        <v>32458.7</v>
      </c>
      <c r="K382" s="74" t="s">
        <v>45</v>
      </c>
      <c r="L382" s="74" t="s">
        <v>45</v>
      </c>
      <c r="M382" s="83"/>
      <c r="N382" s="143">
        <v>32458.7</v>
      </c>
      <c r="O382" s="74" t="s">
        <v>45</v>
      </c>
      <c r="P382" s="74" t="s">
        <v>45</v>
      </c>
      <c r="Q382" s="83">
        <v>3</v>
      </c>
      <c r="R382" s="85">
        <v>0</v>
      </c>
      <c r="S382" s="83">
        <v>100</v>
      </c>
      <c r="T382" s="138">
        <v>0</v>
      </c>
      <c r="U382" s="85">
        <v>7</v>
      </c>
      <c r="V382" s="182">
        <v>6.5</v>
      </c>
      <c r="W382" s="83">
        <v>0</v>
      </c>
      <c r="X382" s="83">
        <v>1</v>
      </c>
      <c r="Y382" s="259"/>
      <c r="Z382" s="298"/>
    </row>
    <row r="383" spans="1:26" ht="31.5" customHeight="1" outlineLevel="2" x14ac:dyDescent="0.3">
      <c r="A383" s="78" t="s">
        <v>760</v>
      </c>
      <c r="B383" s="250"/>
      <c r="C383" s="109" t="s">
        <v>1372</v>
      </c>
      <c r="D383" s="180" t="s">
        <v>1498</v>
      </c>
      <c r="E383" s="80">
        <v>1</v>
      </c>
      <c r="F383" s="80">
        <v>1</v>
      </c>
      <c r="G383" s="250"/>
      <c r="H383" s="250"/>
      <c r="I383" s="149">
        <v>29012</v>
      </c>
      <c r="J383" s="149">
        <v>29012</v>
      </c>
      <c r="K383" s="74" t="s">
        <v>45</v>
      </c>
      <c r="L383" s="74" t="s">
        <v>45</v>
      </c>
      <c r="M383" s="83"/>
      <c r="N383" s="149">
        <v>29012</v>
      </c>
      <c r="O383" s="74" t="s">
        <v>45</v>
      </c>
      <c r="P383" s="74" t="s">
        <v>45</v>
      </c>
      <c r="Q383" s="83">
        <v>152</v>
      </c>
      <c r="R383" s="85">
        <v>0</v>
      </c>
      <c r="S383" s="83">
        <v>100</v>
      </c>
      <c r="T383" s="138">
        <v>0</v>
      </c>
      <c r="U383" s="85">
        <v>6</v>
      </c>
      <c r="V383" s="182">
        <v>5.8</v>
      </c>
      <c r="W383" s="83">
        <v>0</v>
      </c>
      <c r="X383" s="83">
        <v>0</v>
      </c>
      <c r="Y383" s="259"/>
      <c r="Z383" s="298"/>
    </row>
    <row r="384" spans="1:26" ht="31.5" customHeight="1" outlineLevel="2" x14ac:dyDescent="0.3">
      <c r="A384" s="78" t="s">
        <v>761</v>
      </c>
      <c r="B384" s="250"/>
      <c r="C384" s="109" t="s">
        <v>1373</v>
      </c>
      <c r="D384" s="180" t="s">
        <v>1498</v>
      </c>
      <c r="E384" s="80">
        <v>1</v>
      </c>
      <c r="F384" s="80">
        <v>1</v>
      </c>
      <c r="G384" s="250"/>
      <c r="H384" s="250"/>
      <c r="I384" s="148">
        <v>22656.400000000001</v>
      </c>
      <c r="J384" s="148">
        <v>22656.400000000001</v>
      </c>
      <c r="K384" s="74" t="s">
        <v>45</v>
      </c>
      <c r="L384" s="74" t="s">
        <v>45</v>
      </c>
      <c r="M384" s="83"/>
      <c r="N384" s="148">
        <v>22656.400000000001</v>
      </c>
      <c r="O384" s="74" t="s">
        <v>45</v>
      </c>
      <c r="P384" s="74" t="s">
        <v>45</v>
      </c>
      <c r="Q384" s="83">
        <v>165.14</v>
      </c>
      <c r="R384" s="85">
        <v>0</v>
      </c>
      <c r="S384" s="83">
        <v>100</v>
      </c>
      <c r="T384" s="138">
        <v>0</v>
      </c>
      <c r="U384" s="85">
        <v>6</v>
      </c>
      <c r="V384" s="182">
        <v>5.8</v>
      </c>
      <c r="W384" s="83">
        <v>0</v>
      </c>
      <c r="X384" s="83">
        <v>0</v>
      </c>
      <c r="Y384" s="259"/>
      <c r="Z384" s="298"/>
    </row>
    <row r="385" spans="1:26" ht="31.5" customHeight="1" outlineLevel="2" x14ac:dyDescent="0.3">
      <c r="A385" s="78" t="s">
        <v>762</v>
      </c>
      <c r="B385" s="250"/>
      <c r="C385" s="110" t="s">
        <v>1374</v>
      </c>
      <c r="D385" s="180" t="s">
        <v>1498</v>
      </c>
      <c r="E385" s="80">
        <v>1</v>
      </c>
      <c r="F385" s="80">
        <v>1</v>
      </c>
      <c r="G385" s="250"/>
      <c r="H385" s="250"/>
      <c r="I385" s="148">
        <v>23428.400000000001</v>
      </c>
      <c r="J385" s="148">
        <v>23428.400000000001</v>
      </c>
      <c r="K385" s="74" t="s">
        <v>45</v>
      </c>
      <c r="L385" s="74" t="s">
        <v>45</v>
      </c>
      <c r="M385" s="83"/>
      <c r="N385" s="148">
        <v>23428.400000000001</v>
      </c>
      <c r="O385" s="74" t="s">
        <v>45</v>
      </c>
      <c r="P385" s="74" t="s">
        <v>45</v>
      </c>
      <c r="Q385" s="83">
        <v>391.4</v>
      </c>
      <c r="R385" s="85">
        <v>0</v>
      </c>
      <c r="S385" s="83">
        <v>100</v>
      </c>
      <c r="T385" s="138">
        <v>0</v>
      </c>
      <c r="U385" s="85">
        <v>7</v>
      </c>
      <c r="V385" s="182">
        <v>6.2</v>
      </c>
      <c r="W385" s="83">
        <v>0</v>
      </c>
      <c r="X385" s="83">
        <v>0</v>
      </c>
      <c r="Y385" s="259"/>
      <c r="Z385" s="298"/>
    </row>
    <row r="386" spans="1:26" ht="31.5" customHeight="1" outlineLevel="2" x14ac:dyDescent="0.3">
      <c r="A386" s="78" t="s">
        <v>763</v>
      </c>
      <c r="B386" s="250"/>
      <c r="C386" s="110" t="s">
        <v>1375</v>
      </c>
      <c r="D386" s="180" t="s">
        <v>1498</v>
      </c>
      <c r="E386" s="80">
        <v>1</v>
      </c>
      <c r="F386" s="80">
        <v>1</v>
      </c>
      <c r="G386" s="250"/>
      <c r="H386" s="250"/>
      <c r="I386" s="148">
        <v>64374.3</v>
      </c>
      <c r="J386" s="148">
        <v>64374.3</v>
      </c>
      <c r="K386" s="74" t="s">
        <v>45</v>
      </c>
      <c r="L386" s="74" t="s">
        <v>45</v>
      </c>
      <c r="M386" s="83"/>
      <c r="N386" s="148">
        <v>64374.3</v>
      </c>
      <c r="O386" s="74" t="s">
        <v>45</v>
      </c>
      <c r="P386" s="74" t="s">
        <v>45</v>
      </c>
      <c r="Q386" s="187">
        <v>15</v>
      </c>
      <c r="R386" s="85">
        <v>0</v>
      </c>
      <c r="S386" s="83">
        <v>100</v>
      </c>
      <c r="T386" s="138">
        <v>0</v>
      </c>
      <c r="U386" s="85">
        <v>7</v>
      </c>
      <c r="V386" s="182">
        <v>6.4</v>
      </c>
      <c r="W386" s="83">
        <v>0</v>
      </c>
      <c r="X386" s="83">
        <v>0</v>
      </c>
      <c r="Y386" s="259"/>
      <c r="Z386" s="298"/>
    </row>
    <row r="387" spans="1:26" ht="31.5" customHeight="1" outlineLevel="2" x14ac:dyDescent="0.3">
      <c r="A387" s="78" t="s">
        <v>764</v>
      </c>
      <c r="B387" s="250"/>
      <c r="C387" s="110" t="s">
        <v>1376</v>
      </c>
      <c r="D387" s="180" t="s">
        <v>1498</v>
      </c>
      <c r="E387" s="80">
        <v>1</v>
      </c>
      <c r="F387" s="80">
        <v>1</v>
      </c>
      <c r="G387" s="250"/>
      <c r="H387" s="250"/>
      <c r="I387" s="148">
        <v>34827.800000000003</v>
      </c>
      <c r="J387" s="148">
        <v>34827.800000000003</v>
      </c>
      <c r="K387" s="74" t="s">
        <v>45</v>
      </c>
      <c r="L387" s="74" t="s">
        <v>45</v>
      </c>
      <c r="M387" s="83"/>
      <c r="N387" s="148">
        <v>34827.800000000003</v>
      </c>
      <c r="O387" s="74" t="s">
        <v>45</v>
      </c>
      <c r="P387" s="74" t="s">
        <v>45</v>
      </c>
      <c r="Q387" s="83">
        <v>30</v>
      </c>
      <c r="R387" s="85">
        <v>0</v>
      </c>
      <c r="S387" s="83">
        <v>100</v>
      </c>
      <c r="T387" s="138">
        <v>0</v>
      </c>
      <c r="U387" s="85">
        <v>7</v>
      </c>
      <c r="V387" s="182">
        <v>6.8</v>
      </c>
      <c r="W387" s="83">
        <v>0</v>
      </c>
      <c r="X387" s="83">
        <v>0</v>
      </c>
      <c r="Y387" s="259"/>
      <c r="Z387" s="298"/>
    </row>
    <row r="388" spans="1:26" ht="31.5" customHeight="1" outlineLevel="2" x14ac:dyDescent="0.3">
      <c r="A388" s="78" t="s">
        <v>765</v>
      </c>
      <c r="B388" s="250"/>
      <c r="C388" s="110" t="s">
        <v>1377</v>
      </c>
      <c r="D388" s="180" t="s">
        <v>1498</v>
      </c>
      <c r="E388" s="80">
        <v>1</v>
      </c>
      <c r="F388" s="80">
        <v>1</v>
      </c>
      <c r="G388" s="250"/>
      <c r="H388" s="250"/>
      <c r="I388" s="148">
        <v>32270.7</v>
      </c>
      <c r="J388" s="148">
        <v>32270.7</v>
      </c>
      <c r="K388" s="74" t="s">
        <v>45</v>
      </c>
      <c r="L388" s="74" t="s">
        <v>45</v>
      </c>
      <c r="M388" s="83"/>
      <c r="N388" s="148">
        <v>32270.7</v>
      </c>
      <c r="O388" s="74" t="s">
        <v>45</v>
      </c>
      <c r="P388" s="74" t="s">
        <v>45</v>
      </c>
      <c r="Q388" s="83">
        <v>48</v>
      </c>
      <c r="R388" s="85">
        <v>0</v>
      </c>
      <c r="S388" s="83">
        <v>100</v>
      </c>
      <c r="T388" s="138">
        <v>0</v>
      </c>
      <c r="U388" s="85">
        <v>6</v>
      </c>
      <c r="V388" s="182">
        <v>4.8</v>
      </c>
      <c r="W388" s="83">
        <v>0</v>
      </c>
      <c r="X388" s="83">
        <v>0</v>
      </c>
      <c r="Y388" s="259"/>
      <c r="Z388" s="298"/>
    </row>
    <row r="389" spans="1:26" ht="31.5" customHeight="1" outlineLevel="2" x14ac:dyDescent="0.3">
      <c r="A389" s="78" t="s">
        <v>766</v>
      </c>
      <c r="B389" s="250"/>
      <c r="C389" s="110" t="s">
        <v>1378</v>
      </c>
      <c r="D389" s="180" t="s">
        <v>1498</v>
      </c>
      <c r="E389" s="80">
        <v>1</v>
      </c>
      <c r="F389" s="80">
        <v>1</v>
      </c>
      <c r="G389" s="250"/>
      <c r="H389" s="250"/>
      <c r="I389" s="148">
        <v>24925.9</v>
      </c>
      <c r="J389" s="148">
        <v>24925.9</v>
      </c>
      <c r="K389" s="74" t="s">
        <v>45</v>
      </c>
      <c r="L389" s="74" t="s">
        <v>45</v>
      </c>
      <c r="M389" s="83"/>
      <c r="N389" s="148">
        <v>24925.9</v>
      </c>
      <c r="O389" s="74" t="s">
        <v>45</v>
      </c>
      <c r="P389" s="74" t="s">
        <v>45</v>
      </c>
      <c r="Q389" s="83">
        <v>0</v>
      </c>
      <c r="R389" s="85">
        <v>0</v>
      </c>
      <c r="S389" s="83">
        <v>100</v>
      </c>
      <c r="T389" s="138">
        <v>0</v>
      </c>
      <c r="U389" s="85">
        <v>6</v>
      </c>
      <c r="V389" s="182">
        <v>5.2</v>
      </c>
      <c r="W389" s="83">
        <v>0</v>
      </c>
      <c r="X389" s="83">
        <v>0</v>
      </c>
      <c r="Y389" s="259"/>
      <c r="Z389" s="298"/>
    </row>
    <row r="390" spans="1:26" ht="31.5" customHeight="1" outlineLevel="2" x14ac:dyDescent="0.3">
      <c r="A390" s="78" t="s">
        <v>767</v>
      </c>
      <c r="B390" s="250"/>
      <c r="C390" s="110" t="s">
        <v>1379</v>
      </c>
      <c r="D390" s="180" t="s">
        <v>1498</v>
      </c>
      <c r="E390" s="80">
        <v>1</v>
      </c>
      <c r="F390" s="80">
        <v>1</v>
      </c>
      <c r="G390" s="250"/>
      <c r="H390" s="250"/>
      <c r="I390" s="148">
        <v>64990</v>
      </c>
      <c r="J390" s="148">
        <v>64990</v>
      </c>
      <c r="K390" s="74" t="s">
        <v>45</v>
      </c>
      <c r="L390" s="74" t="s">
        <v>45</v>
      </c>
      <c r="M390" s="83"/>
      <c r="N390" s="148">
        <v>64990</v>
      </c>
      <c r="O390" s="74" t="s">
        <v>45</v>
      </c>
      <c r="P390" s="74" t="s">
        <v>45</v>
      </c>
      <c r="Q390" s="83">
        <v>378.48</v>
      </c>
      <c r="R390" s="85">
        <v>0</v>
      </c>
      <c r="S390" s="83">
        <v>100</v>
      </c>
      <c r="T390" s="138">
        <v>0</v>
      </c>
      <c r="U390" s="85">
        <v>6</v>
      </c>
      <c r="V390" s="182">
        <v>5.0999999999999996</v>
      </c>
      <c r="W390" s="83">
        <v>0</v>
      </c>
      <c r="X390" s="83">
        <v>0</v>
      </c>
      <c r="Y390" s="259"/>
      <c r="Z390" s="298"/>
    </row>
    <row r="391" spans="1:26" ht="31.5" customHeight="1" outlineLevel="2" x14ac:dyDescent="0.3">
      <c r="A391" s="78" t="s">
        <v>768</v>
      </c>
      <c r="B391" s="250"/>
      <c r="C391" s="110" t="s">
        <v>1380</v>
      </c>
      <c r="D391" s="180" t="s">
        <v>1498</v>
      </c>
      <c r="E391" s="80">
        <v>1</v>
      </c>
      <c r="F391" s="80">
        <v>1</v>
      </c>
      <c r="G391" s="250"/>
      <c r="H391" s="250"/>
      <c r="I391" s="148">
        <v>26147.7</v>
      </c>
      <c r="J391" s="148">
        <v>26147.7</v>
      </c>
      <c r="K391" s="74" t="s">
        <v>45</v>
      </c>
      <c r="L391" s="74" t="s">
        <v>45</v>
      </c>
      <c r="M391" s="83"/>
      <c r="N391" s="148">
        <v>26147.7</v>
      </c>
      <c r="O391" s="74" t="s">
        <v>45</v>
      </c>
      <c r="P391" s="74" t="s">
        <v>45</v>
      </c>
      <c r="Q391" s="83">
        <v>2</v>
      </c>
      <c r="R391" s="85">
        <v>0</v>
      </c>
      <c r="S391" s="83">
        <v>100</v>
      </c>
      <c r="T391" s="138">
        <v>0</v>
      </c>
      <c r="U391" s="85">
        <v>6</v>
      </c>
      <c r="V391" s="182">
        <v>4.8</v>
      </c>
      <c r="W391" s="83">
        <v>0</v>
      </c>
      <c r="X391" s="83">
        <v>0</v>
      </c>
      <c r="Y391" s="259"/>
      <c r="Z391" s="298"/>
    </row>
    <row r="392" spans="1:26" ht="31.5" customHeight="1" outlineLevel="2" x14ac:dyDescent="0.3">
      <c r="A392" s="78" t="s">
        <v>769</v>
      </c>
      <c r="B392" s="250"/>
      <c r="C392" s="110" t="s">
        <v>1381</v>
      </c>
      <c r="D392" s="180" t="s">
        <v>1498</v>
      </c>
      <c r="E392" s="80">
        <v>1</v>
      </c>
      <c r="F392" s="80">
        <v>1</v>
      </c>
      <c r="G392" s="250"/>
      <c r="H392" s="250"/>
      <c r="I392" s="148">
        <v>54338.7</v>
      </c>
      <c r="J392" s="148">
        <v>54338.7</v>
      </c>
      <c r="K392" s="74" t="s">
        <v>45</v>
      </c>
      <c r="L392" s="74" t="s">
        <v>45</v>
      </c>
      <c r="M392" s="83"/>
      <c r="N392" s="148">
        <v>54338.7</v>
      </c>
      <c r="O392" s="74" t="s">
        <v>45</v>
      </c>
      <c r="P392" s="74" t="s">
        <v>45</v>
      </c>
      <c r="Q392" s="83">
        <v>0</v>
      </c>
      <c r="R392" s="85">
        <v>0</v>
      </c>
      <c r="S392" s="83">
        <v>100</v>
      </c>
      <c r="T392" s="138">
        <v>0</v>
      </c>
      <c r="U392" s="85">
        <v>6</v>
      </c>
      <c r="V392" s="182">
        <v>4.8</v>
      </c>
      <c r="W392" s="83">
        <v>0</v>
      </c>
      <c r="X392" s="83">
        <v>0</v>
      </c>
      <c r="Y392" s="259"/>
      <c r="Z392" s="298"/>
    </row>
    <row r="393" spans="1:26" ht="31.5" customHeight="1" outlineLevel="2" x14ac:dyDescent="0.3">
      <c r="A393" s="78" t="s">
        <v>770</v>
      </c>
      <c r="B393" s="250"/>
      <c r="C393" s="110" t="s">
        <v>1382</v>
      </c>
      <c r="D393" s="180" t="s">
        <v>1498</v>
      </c>
      <c r="E393" s="80">
        <v>1</v>
      </c>
      <c r="F393" s="80">
        <v>1</v>
      </c>
      <c r="G393" s="250"/>
      <c r="H393" s="250"/>
      <c r="I393" s="148">
        <v>58061</v>
      </c>
      <c r="J393" s="148">
        <v>58061</v>
      </c>
      <c r="K393" s="74" t="s">
        <v>45</v>
      </c>
      <c r="L393" s="74" t="s">
        <v>45</v>
      </c>
      <c r="M393" s="83"/>
      <c r="N393" s="148">
        <v>58061</v>
      </c>
      <c r="O393" s="74" t="s">
        <v>45</v>
      </c>
      <c r="P393" s="74" t="s">
        <v>45</v>
      </c>
      <c r="Q393" s="83">
        <v>0</v>
      </c>
      <c r="R393" s="85">
        <v>0</v>
      </c>
      <c r="S393" s="83">
        <v>90</v>
      </c>
      <c r="T393" s="138">
        <v>0</v>
      </c>
      <c r="U393" s="85">
        <v>7</v>
      </c>
      <c r="V393" s="182">
        <v>5.4</v>
      </c>
      <c r="W393" s="83">
        <v>0</v>
      </c>
      <c r="X393" s="83">
        <v>0</v>
      </c>
      <c r="Y393" s="259"/>
      <c r="Z393" s="298"/>
    </row>
    <row r="394" spans="1:26" ht="31.5" customHeight="1" outlineLevel="2" x14ac:dyDescent="0.3">
      <c r="A394" s="78" t="s">
        <v>771</v>
      </c>
      <c r="B394" s="250"/>
      <c r="C394" s="110" t="s">
        <v>1383</v>
      </c>
      <c r="D394" s="180" t="s">
        <v>1498</v>
      </c>
      <c r="E394" s="80">
        <v>1</v>
      </c>
      <c r="F394" s="80">
        <v>1</v>
      </c>
      <c r="G394" s="250"/>
      <c r="H394" s="250"/>
      <c r="I394" s="148">
        <v>62270</v>
      </c>
      <c r="J394" s="148">
        <v>62270</v>
      </c>
      <c r="K394" s="74" t="s">
        <v>45</v>
      </c>
      <c r="L394" s="74" t="s">
        <v>45</v>
      </c>
      <c r="M394" s="83"/>
      <c r="N394" s="148">
        <v>62270</v>
      </c>
      <c r="O394" s="74" t="s">
        <v>45</v>
      </c>
      <c r="P394" s="74" t="s">
        <v>45</v>
      </c>
      <c r="Q394" s="83">
        <v>37</v>
      </c>
      <c r="R394" s="85">
        <v>0</v>
      </c>
      <c r="S394" s="83">
        <v>100</v>
      </c>
      <c r="T394" s="138">
        <v>0</v>
      </c>
      <c r="U394" s="85">
        <v>5</v>
      </c>
      <c r="V394" s="182">
        <v>4.2</v>
      </c>
      <c r="W394" s="83">
        <v>0</v>
      </c>
      <c r="X394" s="83">
        <v>0</v>
      </c>
      <c r="Y394" s="259"/>
      <c r="Z394" s="298"/>
    </row>
    <row r="395" spans="1:26" ht="31.5" customHeight="1" outlineLevel="2" x14ac:dyDescent="0.3">
      <c r="A395" s="78" t="s">
        <v>772</v>
      </c>
      <c r="B395" s="250"/>
      <c r="C395" s="110" t="s">
        <v>1384</v>
      </c>
      <c r="D395" s="180" t="s">
        <v>1498</v>
      </c>
      <c r="E395" s="80">
        <v>1</v>
      </c>
      <c r="F395" s="80">
        <v>1</v>
      </c>
      <c r="G395" s="250"/>
      <c r="H395" s="250"/>
      <c r="I395" s="96">
        <v>47661.082000000002</v>
      </c>
      <c r="J395" s="96">
        <v>47661.082000000002</v>
      </c>
      <c r="K395" s="74" t="s">
        <v>45</v>
      </c>
      <c r="L395" s="74" t="s">
        <v>45</v>
      </c>
      <c r="M395" s="83"/>
      <c r="N395" s="96">
        <v>47661.082000000002</v>
      </c>
      <c r="O395" s="74" t="s">
        <v>45</v>
      </c>
      <c r="P395" s="74" t="s">
        <v>45</v>
      </c>
      <c r="Q395" s="92">
        <v>0</v>
      </c>
      <c r="R395" s="85"/>
      <c r="S395" s="83" t="s">
        <v>45</v>
      </c>
      <c r="T395" s="138" t="s">
        <v>45</v>
      </c>
      <c r="U395" s="85" t="s">
        <v>45</v>
      </c>
      <c r="V395" s="182" t="s">
        <v>45</v>
      </c>
      <c r="W395" s="83" t="s">
        <v>45</v>
      </c>
      <c r="X395" s="83" t="s">
        <v>45</v>
      </c>
      <c r="Y395" s="259"/>
      <c r="Z395" s="298"/>
    </row>
    <row r="396" spans="1:26" ht="30" customHeight="1" outlineLevel="1" x14ac:dyDescent="0.3">
      <c r="A396" s="71" t="s">
        <v>773</v>
      </c>
      <c r="B396" s="250"/>
      <c r="C396" s="116" t="s">
        <v>1385</v>
      </c>
      <c r="D396" s="84" t="s">
        <v>1495</v>
      </c>
      <c r="E396" s="76">
        <f>SUM(E397:E404)</f>
        <v>8</v>
      </c>
      <c r="F396" s="76">
        <f>SUM(F397:F404)</f>
        <v>8</v>
      </c>
      <c r="G396" s="250"/>
      <c r="H396" s="250"/>
      <c r="I396" s="97">
        <f>SUM(I397:I404)</f>
        <v>23924.882999999998</v>
      </c>
      <c r="J396" s="97">
        <f>SUM(J397:J404)</f>
        <v>23924.882999999998</v>
      </c>
      <c r="K396" s="74"/>
      <c r="L396" s="74"/>
      <c r="M396" s="83"/>
      <c r="N396" s="97">
        <f>SUM(N397:N404)</f>
        <v>23924.882999999998</v>
      </c>
      <c r="O396" s="74"/>
      <c r="P396" s="74"/>
      <c r="Q396" s="74"/>
      <c r="R396" s="83"/>
      <c r="S396" s="135"/>
      <c r="T396" s="137"/>
      <c r="U396" s="92"/>
      <c r="V396" s="92"/>
      <c r="W396" s="92"/>
      <c r="X396" s="92"/>
      <c r="Y396" s="259"/>
      <c r="Z396" s="298"/>
    </row>
    <row r="397" spans="1:26" ht="57" customHeight="1" outlineLevel="1" x14ac:dyDescent="0.3">
      <c r="A397" s="78" t="s">
        <v>774</v>
      </c>
      <c r="B397" s="250"/>
      <c r="C397" s="110" t="s">
        <v>1386</v>
      </c>
      <c r="D397" s="180" t="s">
        <v>1498</v>
      </c>
      <c r="E397" s="80">
        <v>1</v>
      </c>
      <c r="F397" s="80">
        <v>1</v>
      </c>
      <c r="G397" s="250"/>
      <c r="H397" s="250"/>
      <c r="I397" s="148">
        <v>5976.076</v>
      </c>
      <c r="J397" s="148">
        <v>5976.076</v>
      </c>
      <c r="K397" s="74" t="s">
        <v>45</v>
      </c>
      <c r="L397" s="74" t="s">
        <v>45</v>
      </c>
      <c r="M397" s="83"/>
      <c r="N397" s="148">
        <v>5976.076</v>
      </c>
      <c r="O397" s="74" t="s">
        <v>45</v>
      </c>
      <c r="P397" s="74" t="s">
        <v>45</v>
      </c>
      <c r="Q397" s="74" t="s">
        <v>45</v>
      </c>
      <c r="R397" s="74" t="s">
        <v>45</v>
      </c>
      <c r="S397" s="74" t="s">
        <v>45</v>
      </c>
      <c r="T397" s="74" t="s">
        <v>45</v>
      </c>
      <c r="U397" s="74" t="s">
        <v>45</v>
      </c>
      <c r="V397" s="74" t="s">
        <v>45</v>
      </c>
      <c r="W397" s="74" t="s">
        <v>45</v>
      </c>
      <c r="X397" s="74" t="s">
        <v>45</v>
      </c>
      <c r="Y397" s="259"/>
      <c r="Z397" s="298"/>
    </row>
    <row r="398" spans="1:26" ht="50.25" customHeight="1" outlineLevel="1" x14ac:dyDescent="0.3">
      <c r="A398" s="78" t="s">
        <v>775</v>
      </c>
      <c r="B398" s="250"/>
      <c r="C398" s="110" t="s">
        <v>1387</v>
      </c>
      <c r="D398" s="180" t="s">
        <v>1498</v>
      </c>
      <c r="E398" s="80">
        <v>1</v>
      </c>
      <c r="F398" s="80">
        <v>1</v>
      </c>
      <c r="G398" s="250"/>
      <c r="H398" s="250"/>
      <c r="I398" s="148">
        <v>8509.1309999999994</v>
      </c>
      <c r="J398" s="148">
        <v>8509.1309999999994</v>
      </c>
      <c r="K398" s="74" t="s">
        <v>45</v>
      </c>
      <c r="L398" s="74" t="s">
        <v>45</v>
      </c>
      <c r="M398" s="83"/>
      <c r="N398" s="148">
        <v>8509.1309999999994</v>
      </c>
      <c r="O398" s="74" t="s">
        <v>45</v>
      </c>
      <c r="P398" s="74" t="s">
        <v>45</v>
      </c>
      <c r="Q398" s="74" t="s">
        <v>45</v>
      </c>
      <c r="R398" s="74" t="s">
        <v>45</v>
      </c>
      <c r="S398" s="74" t="s">
        <v>45</v>
      </c>
      <c r="T398" s="74" t="s">
        <v>45</v>
      </c>
      <c r="U398" s="74" t="s">
        <v>45</v>
      </c>
      <c r="V398" s="74" t="s">
        <v>45</v>
      </c>
      <c r="W398" s="74" t="s">
        <v>45</v>
      </c>
      <c r="X398" s="74" t="s">
        <v>45</v>
      </c>
      <c r="Y398" s="259"/>
      <c r="Z398" s="298"/>
    </row>
    <row r="399" spans="1:26" ht="79.5" customHeight="1" outlineLevel="1" x14ac:dyDescent="0.3">
      <c r="A399" s="78" t="s">
        <v>776</v>
      </c>
      <c r="B399" s="250"/>
      <c r="C399" s="110" t="s">
        <v>1388</v>
      </c>
      <c r="D399" s="180" t="s">
        <v>1498</v>
      </c>
      <c r="E399" s="80">
        <v>1</v>
      </c>
      <c r="F399" s="80">
        <v>1</v>
      </c>
      <c r="G399" s="250"/>
      <c r="H399" s="250"/>
      <c r="I399" s="148">
        <v>2353.393</v>
      </c>
      <c r="J399" s="148">
        <v>2353.393</v>
      </c>
      <c r="K399" s="74" t="s">
        <v>45</v>
      </c>
      <c r="L399" s="74" t="s">
        <v>45</v>
      </c>
      <c r="M399" s="83"/>
      <c r="N399" s="148">
        <v>2353.393</v>
      </c>
      <c r="O399" s="74" t="s">
        <v>45</v>
      </c>
      <c r="P399" s="74" t="s">
        <v>45</v>
      </c>
      <c r="Q399" s="74" t="s">
        <v>45</v>
      </c>
      <c r="R399" s="74" t="s">
        <v>45</v>
      </c>
      <c r="S399" s="74" t="s">
        <v>45</v>
      </c>
      <c r="T399" s="74" t="s">
        <v>45</v>
      </c>
      <c r="U399" s="74" t="s">
        <v>45</v>
      </c>
      <c r="V399" s="74" t="s">
        <v>45</v>
      </c>
      <c r="W399" s="74" t="s">
        <v>45</v>
      </c>
      <c r="X399" s="74" t="s">
        <v>45</v>
      </c>
      <c r="Y399" s="259"/>
      <c r="Z399" s="298"/>
    </row>
    <row r="400" spans="1:26" ht="48.75" customHeight="1" outlineLevel="1" x14ac:dyDescent="0.3">
      <c r="A400" s="78" t="s">
        <v>777</v>
      </c>
      <c r="B400" s="250"/>
      <c r="C400" s="110" t="s">
        <v>1389</v>
      </c>
      <c r="D400" s="180" t="s">
        <v>1498</v>
      </c>
      <c r="E400" s="80">
        <v>1</v>
      </c>
      <c r="F400" s="80">
        <v>1</v>
      </c>
      <c r="G400" s="250"/>
      <c r="H400" s="250"/>
      <c r="I400" s="148">
        <v>2493.3510000000001</v>
      </c>
      <c r="J400" s="148">
        <v>2493.3510000000001</v>
      </c>
      <c r="K400" s="74" t="s">
        <v>45</v>
      </c>
      <c r="L400" s="74" t="s">
        <v>45</v>
      </c>
      <c r="M400" s="83"/>
      <c r="N400" s="148">
        <v>2493.3510000000001</v>
      </c>
      <c r="O400" s="74" t="s">
        <v>45</v>
      </c>
      <c r="P400" s="74" t="s">
        <v>45</v>
      </c>
      <c r="Q400" s="74" t="s">
        <v>45</v>
      </c>
      <c r="R400" s="74" t="s">
        <v>45</v>
      </c>
      <c r="S400" s="74" t="s">
        <v>45</v>
      </c>
      <c r="T400" s="74" t="s">
        <v>45</v>
      </c>
      <c r="U400" s="74" t="s">
        <v>45</v>
      </c>
      <c r="V400" s="74" t="s">
        <v>45</v>
      </c>
      <c r="W400" s="74" t="s">
        <v>45</v>
      </c>
      <c r="X400" s="74" t="s">
        <v>45</v>
      </c>
      <c r="Y400" s="259"/>
      <c r="Z400" s="298"/>
    </row>
    <row r="401" spans="1:26" ht="46.5" outlineLevel="1" x14ac:dyDescent="0.3">
      <c r="A401" s="78" t="s">
        <v>778</v>
      </c>
      <c r="B401" s="250"/>
      <c r="C401" s="110" t="s">
        <v>1390</v>
      </c>
      <c r="D401" s="180" t="s">
        <v>1498</v>
      </c>
      <c r="E401" s="80">
        <v>1</v>
      </c>
      <c r="F401" s="80">
        <v>1</v>
      </c>
      <c r="G401" s="250"/>
      <c r="H401" s="250"/>
      <c r="I401" s="148">
        <v>997.98800000000006</v>
      </c>
      <c r="J401" s="148">
        <v>997.98800000000006</v>
      </c>
      <c r="K401" s="74" t="s">
        <v>45</v>
      </c>
      <c r="L401" s="74" t="s">
        <v>45</v>
      </c>
      <c r="M401" s="83"/>
      <c r="N401" s="148">
        <v>997.98800000000006</v>
      </c>
      <c r="O401" s="74" t="s">
        <v>45</v>
      </c>
      <c r="P401" s="74" t="s">
        <v>45</v>
      </c>
      <c r="Q401" s="74" t="s">
        <v>45</v>
      </c>
      <c r="R401" s="74" t="s">
        <v>45</v>
      </c>
      <c r="S401" s="74" t="s">
        <v>45</v>
      </c>
      <c r="T401" s="74" t="s">
        <v>45</v>
      </c>
      <c r="U401" s="74" t="s">
        <v>45</v>
      </c>
      <c r="V401" s="74" t="s">
        <v>45</v>
      </c>
      <c r="W401" s="74" t="s">
        <v>45</v>
      </c>
      <c r="X401" s="74" t="s">
        <v>45</v>
      </c>
      <c r="Y401" s="259"/>
      <c r="Z401" s="298"/>
    </row>
    <row r="402" spans="1:26" ht="46.5" outlineLevel="1" x14ac:dyDescent="0.3">
      <c r="A402" s="78" t="s">
        <v>779</v>
      </c>
      <c r="B402" s="250"/>
      <c r="C402" s="110" t="s">
        <v>1391</v>
      </c>
      <c r="D402" s="180" t="s">
        <v>1498</v>
      </c>
      <c r="E402" s="80">
        <v>1</v>
      </c>
      <c r="F402" s="80">
        <v>1</v>
      </c>
      <c r="G402" s="250"/>
      <c r="H402" s="250"/>
      <c r="I402" s="148">
        <v>1745.0150000000001</v>
      </c>
      <c r="J402" s="148">
        <v>1745.0150000000001</v>
      </c>
      <c r="K402" s="74" t="s">
        <v>45</v>
      </c>
      <c r="L402" s="74" t="s">
        <v>45</v>
      </c>
      <c r="M402" s="83"/>
      <c r="N402" s="148">
        <v>1745.0150000000001</v>
      </c>
      <c r="O402" s="74" t="s">
        <v>45</v>
      </c>
      <c r="P402" s="74" t="s">
        <v>45</v>
      </c>
      <c r="Q402" s="74" t="s">
        <v>45</v>
      </c>
      <c r="R402" s="74" t="s">
        <v>45</v>
      </c>
      <c r="S402" s="74" t="s">
        <v>45</v>
      </c>
      <c r="T402" s="74" t="s">
        <v>45</v>
      </c>
      <c r="U402" s="74" t="s">
        <v>45</v>
      </c>
      <c r="V402" s="74" t="s">
        <v>45</v>
      </c>
      <c r="W402" s="74" t="s">
        <v>45</v>
      </c>
      <c r="X402" s="74" t="s">
        <v>45</v>
      </c>
      <c r="Y402" s="259"/>
      <c r="Z402" s="298"/>
    </row>
    <row r="403" spans="1:26" ht="29.25" customHeight="1" outlineLevel="1" x14ac:dyDescent="0.3">
      <c r="A403" s="78" t="s">
        <v>780</v>
      </c>
      <c r="B403" s="250"/>
      <c r="C403" s="110" t="s">
        <v>1392</v>
      </c>
      <c r="D403" s="180" t="s">
        <v>1498</v>
      </c>
      <c r="E403" s="80">
        <v>1</v>
      </c>
      <c r="F403" s="80">
        <v>1</v>
      </c>
      <c r="G403" s="250"/>
      <c r="H403" s="250"/>
      <c r="I403" s="148">
        <v>1036.5239999999999</v>
      </c>
      <c r="J403" s="148">
        <v>1036.5239999999999</v>
      </c>
      <c r="K403" s="74" t="s">
        <v>45</v>
      </c>
      <c r="L403" s="74" t="s">
        <v>45</v>
      </c>
      <c r="M403" s="83"/>
      <c r="N403" s="148">
        <v>1036.5239999999999</v>
      </c>
      <c r="O403" s="74" t="s">
        <v>45</v>
      </c>
      <c r="P403" s="74" t="s">
        <v>45</v>
      </c>
      <c r="Q403" s="135"/>
      <c r="R403" s="135"/>
      <c r="S403" s="83"/>
      <c r="T403" s="138"/>
      <c r="U403" s="83"/>
      <c r="V403" s="83"/>
      <c r="W403" s="83"/>
      <c r="X403" s="83"/>
      <c r="Y403" s="259"/>
      <c r="Z403" s="298"/>
    </row>
    <row r="404" spans="1:26" ht="36.75" customHeight="1" outlineLevel="1" x14ac:dyDescent="0.3">
      <c r="A404" s="78" t="s">
        <v>781</v>
      </c>
      <c r="B404" s="250"/>
      <c r="C404" s="110" t="s">
        <v>1393</v>
      </c>
      <c r="D404" s="180" t="s">
        <v>1498</v>
      </c>
      <c r="E404" s="80">
        <v>1</v>
      </c>
      <c r="F404" s="80">
        <v>1</v>
      </c>
      <c r="G404" s="250"/>
      <c r="H404" s="250"/>
      <c r="I404" s="148">
        <v>813.40499999999997</v>
      </c>
      <c r="J404" s="148">
        <v>813.40499999999997</v>
      </c>
      <c r="K404" s="74" t="s">
        <v>45</v>
      </c>
      <c r="L404" s="74" t="s">
        <v>45</v>
      </c>
      <c r="M404" s="83"/>
      <c r="N404" s="148">
        <v>813.40499999999997</v>
      </c>
      <c r="O404" s="74" t="s">
        <v>45</v>
      </c>
      <c r="P404" s="74" t="s">
        <v>45</v>
      </c>
      <c r="Q404" s="140"/>
      <c r="R404" s="135"/>
      <c r="S404" s="83"/>
      <c r="T404" s="138"/>
      <c r="U404" s="83"/>
      <c r="V404" s="83"/>
      <c r="W404" s="83"/>
      <c r="X404" s="83"/>
      <c r="Y404" s="259"/>
      <c r="Z404" s="298"/>
    </row>
    <row r="405" spans="1:26" ht="25.5" customHeight="1" x14ac:dyDescent="0.3">
      <c r="A405" s="71" t="s">
        <v>170</v>
      </c>
      <c r="B405" s="250"/>
      <c r="C405" s="116" t="s">
        <v>1394</v>
      </c>
      <c r="D405" s="84" t="s">
        <v>1495</v>
      </c>
      <c r="E405" s="76">
        <f>E406+E407+E408+E409+E410+E411+E412+E413</f>
        <v>8</v>
      </c>
      <c r="F405" s="76">
        <f>F406+F407+F408+F409+F410+F411+F412+F413</f>
        <v>8</v>
      </c>
      <c r="G405" s="250"/>
      <c r="H405" s="250"/>
      <c r="I405" s="97">
        <f>SUM(I406:I415)</f>
        <v>747821</v>
      </c>
      <c r="J405" s="97">
        <f>SUM(J406:J415)</f>
        <v>747821</v>
      </c>
      <c r="K405" s="74"/>
      <c r="L405" s="74"/>
      <c r="M405" s="83"/>
      <c r="N405" s="97">
        <f>SUM(N406:N415)</f>
        <v>747821</v>
      </c>
      <c r="O405" s="74"/>
      <c r="P405" s="74"/>
      <c r="Q405" s="135"/>
      <c r="R405" s="135"/>
      <c r="S405" s="135"/>
      <c r="T405" s="139"/>
      <c r="U405" s="92"/>
      <c r="V405" s="92"/>
      <c r="W405" s="92"/>
      <c r="X405" s="92"/>
      <c r="Y405" s="259"/>
      <c r="Z405" s="298"/>
    </row>
    <row r="406" spans="1:26" ht="69" customHeight="1" outlineLevel="1" x14ac:dyDescent="0.3">
      <c r="A406" s="78" t="s">
        <v>90</v>
      </c>
      <c r="B406" s="250"/>
      <c r="C406" s="110" t="s">
        <v>1395</v>
      </c>
      <c r="D406" s="180" t="s">
        <v>1498</v>
      </c>
      <c r="E406" s="80">
        <v>1</v>
      </c>
      <c r="F406" s="80">
        <v>1</v>
      </c>
      <c r="G406" s="250"/>
      <c r="H406" s="250"/>
      <c r="I406" s="148">
        <v>232000</v>
      </c>
      <c r="J406" s="148">
        <v>232000</v>
      </c>
      <c r="K406" s="74" t="s">
        <v>45</v>
      </c>
      <c r="L406" s="74" t="s">
        <v>45</v>
      </c>
      <c r="M406" s="83"/>
      <c r="N406" s="148">
        <v>232000</v>
      </c>
      <c r="O406" s="74" t="s">
        <v>45</v>
      </c>
      <c r="P406" s="74" t="s">
        <v>45</v>
      </c>
      <c r="Q406" s="83">
        <v>2280</v>
      </c>
      <c r="R406" s="83">
        <v>0</v>
      </c>
      <c r="S406" s="83">
        <v>34.200000000000003</v>
      </c>
      <c r="T406" s="138">
        <v>29.5</v>
      </c>
      <c r="U406" s="74" t="s">
        <v>45</v>
      </c>
      <c r="V406" s="74" t="s">
        <v>45</v>
      </c>
      <c r="W406" s="74" t="s">
        <v>45</v>
      </c>
      <c r="X406" s="74" t="s">
        <v>45</v>
      </c>
      <c r="Y406" s="259"/>
      <c r="Z406" s="298"/>
    </row>
    <row r="407" spans="1:26" ht="25.5" customHeight="1" outlineLevel="1" x14ac:dyDescent="0.3">
      <c r="A407" s="78" t="s">
        <v>91</v>
      </c>
      <c r="B407" s="250"/>
      <c r="C407" s="110" t="s">
        <v>1396</v>
      </c>
      <c r="D407" s="180" t="s">
        <v>1498</v>
      </c>
      <c r="E407" s="80">
        <v>1</v>
      </c>
      <c r="F407" s="80">
        <v>1</v>
      </c>
      <c r="G407" s="250"/>
      <c r="H407" s="250"/>
      <c r="I407" s="148">
        <v>32730</v>
      </c>
      <c r="J407" s="148">
        <v>32730</v>
      </c>
      <c r="K407" s="74" t="s">
        <v>45</v>
      </c>
      <c r="L407" s="74" t="s">
        <v>45</v>
      </c>
      <c r="M407" s="83"/>
      <c r="N407" s="148">
        <v>32730</v>
      </c>
      <c r="O407" s="74" t="s">
        <v>45</v>
      </c>
      <c r="P407" s="74" t="s">
        <v>45</v>
      </c>
      <c r="Q407" s="85">
        <v>0</v>
      </c>
      <c r="R407" s="85">
        <v>0</v>
      </c>
      <c r="S407" s="83">
        <v>64.599999999999994</v>
      </c>
      <c r="T407" s="138">
        <v>60.1</v>
      </c>
      <c r="U407" s="74" t="s">
        <v>45</v>
      </c>
      <c r="V407" s="74" t="s">
        <v>45</v>
      </c>
      <c r="W407" s="74" t="s">
        <v>45</v>
      </c>
      <c r="X407" s="74" t="s">
        <v>45</v>
      </c>
      <c r="Y407" s="259"/>
      <c r="Z407" s="298"/>
    </row>
    <row r="408" spans="1:26" ht="25.5" customHeight="1" outlineLevel="1" x14ac:dyDescent="0.3">
      <c r="A408" s="78" t="s">
        <v>99</v>
      </c>
      <c r="B408" s="250"/>
      <c r="C408" s="110" t="s">
        <v>1397</v>
      </c>
      <c r="D408" s="180" t="s">
        <v>1498</v>
      </c>
      <c r="E408" s="80">
        <v>1</v>
      </c>
      <c r="F408" s="80">
        <v>1</v>
      </c>
      <c r="G408" s="250"/>
      <c r="H408" s="250"/>
      <c r="I408" s="148">
        <v>15230</v>
      </c>
      <c r="J408" s="148">
        <v>15230</v>
      </c>
      <c r="K408" s="74" t="s">
        <v>45</v>
      </c>
      <c r="L408" s="74" t="s">
        <v>45</v>
      </c>
      <c r="M408" s="83"/>
      <c r="N408" s="148">
        <v>15230</v>
      </c>
      <c r="O408" s="74" t="s">
        <v>45</v>
      </c>
      <c r="P408" s="74" t="s">
        <v>45</v>
      </c>
      <c r="Q408" s="85">
        <v>0</v>
      </c>
      <c r="R408" s="85">
        <v>0</v>
      </c>
      <c r="S408" s="83">
        <v>64.599999999999994</v>
      </c>
      <c r="T408" s="138">
        <v>60.1</v>
      </c>
      <c r="U408" s="74" t="s">
        <v>45</v>
      </c>
      <c r="V408" s="74" t="s">
        <v>45</v>
      </c>
      <c r="W408" s="74" t="s">
        <v>45</v>
      </c>
      <c r="X408" s="74" t="s">
        <v>45</v>
      </c>
      <c r="Y408" s="259"/>
      <c r="Z408" s="298"/>
    </row>
    <row r="409" spans="1:26" ht="25.5" customHeight="1" outlineLevel="1" x14ac:dyDescent="0.3">
      <c r="A409" s="78" t="s">
        <v>795</v>
      </c>
      <c r="B409" s="250"/>
      <c r="C409" s="110" t="s">
        <v>1398</v>
      </c>
      <c r="D409" s="180" t="s">
        <v>1498</v>
      </c>
      <c r="E409" s="80">
        <v>1</v>
      </c>
      <c r="F409" s="80">
        <v>1</v>
      </c>
      <c r="G409" s="250"/>
      <c r="H409" s="250"/>
      <c r="I409" s="148">
        <v>3770</v>
      </c>
      <c r="J409" s="148">
        <v>3770</v>
      </c>
      <c r="K409" s="74" t="s">
        <v>45</v>
      </c>
      <c r="L409" s="74" t="s">
        <v>45</v>
      </c>
      <c r="M409" s="83"/>
      <c r="N409" s="148">
        <v>3770</v>
      </c>
      <c r="O409" s="74" t="s">
        <v>45</v>
      </c>
      <c r="P409" s="74" t="s">
        <v>45</v>
      </c>
      <c r="Q409" s="83">
        <v>0</v>
      </c>
      <c r="R409" s="83">
        <v>0</v>
      </c>
      <c r="S409" s="83">
        <v>48.3</v>
      </c>
      <c r="T409" s="138">
        <v>41.8</v>
      </c>
      <c r="U409" s="74" t="s">
        <v>45</v>
      </c>
      <c r="V409" s="74" t="s">
        <v>45</v>
      </c>
      <c r="W409" s="74" t="s">
        <v>45</v>
      </c>
      <c r="X409" s="74" t="s">
        <v>45</v>
      </c>
      <c r="Y409" s="259"/>
      <c r="Z409" s="298"/>
    </row>
    <row r="410" spans="1:26" ht="42.75" customHeight="1" outlineLevel="1" x14ac:dyDescent="0.3">
      <c r="A410" s="78" t="s">
        <v>796</v>
      </c>
      <c r="B410" s="250"/>
      <c r="C410" s="110" t="s">
        <v>1399</v>
      </c>
      <c r="D410" s="180" t="s">
        <v>1498</v>
      </c>
      <c r="E410" s="80">
        <v>1</v>
      </c>
      <c r="F410" s="80">
        <v>1</v>
      </c>
      <c r="G410" s="250"/>
      <c r="H410" s="250"/>
      <c r="I410" s="149">
        <v>1260</v>
      </c>
      <c r="J410" s="149">
        <v>1260</v>
      </c>
      <c r="K410" s="74" t="s">
        <v>45</v>
      </c>
      <c r="L410" s="74" t="s">
        <v>45</v>
      </c>
      <c r="M410" s="83"/>
      <c r="N410" s="149">
        <v>1260</v>
      </c>
      <c r="O410" s="74" t="s">
        <v>45</v>
      </c>
      <c r="P410" s="74" t="s">
        <v>45</v>
      </c>
      <c r="Q410" s="83">
        <v>0</v>
      </c>
      <c r="R410" s="83">
        <v>0</v>
      </c>
      <c r="S410" s="83">
        <v>48.3</v>
      </c>
      <c r="T410" s="138">
        <v>41.8</v>
      </c>
      <c r="U410" s="74" t="s">
        <v>45</v>
      </c>
      <c r="V410" s="74" t="s">
        <v>45</v>
      </c>
      <c r="W410" s="74" t="s">
        <v>45</v>
      </c>
      <c r="X410" s="74" t="s">
        <v>45</v>
      </c>
      <c r="Y410" s="259"/>
      <c r="Z410" s="298"/>
    </row>
    <row r="411" spans="1:26" ht="25.5" customHeight="1" outlineLevel="1" x14ac:dyDescent="0.3">
      <c r="A411" s="78" t="s">
        <v>797</v>
      </c>
      <c r="B411" s="250"/>
      <c r="C411" s="110" t="s">
        <v>1400</v>
      </c>
      <c r="D411" s="180" t="s">
        <v>1498</v>
      </c>
      <c r="E411" s="80">
        <v>1</v>
      </c>
      <c r="F411" s="80">
        <v>1</v>
      </c>
      <c r="G411" s="250"/>
      <c r="H411" s="250"/>
      <c r="I411" s="149">
        <v>3070</v>
      </c>
      <c r="J411" s="149">
        <v>3070</v>
      </c>
      <c r="K411" s="74" t="s">
        <v>45</v>
      </c>
      <c r="L411" s="74" t="s">
        <v>45</v>
      </c>
      <c r="M411" s="83"/>
      <c r="N411" s="149">
        <v>3070</v>
      </c>
      <c r="O411" s="74" t="s">
        <v>45</v>
      </c>
      <c r="P411" s="74" t="s">
        <v>45</v>
      </c>
      <c r="Q411" s="83">
        <v>0</v>
      </c>
      <c r="R411" s="83">
        <v>0</v>
      </c>
      <c r="S411" s="83">
        <v>64.599999999999994</v>
      </c>
      <c r="T411" s="138">
        <v>59.6</v>
      </c>
      <c r="U411" s="74" t="s">
        <v>45</v>
      </c>
      <c r="V411" s="74" t="s">
        <v>45</v>
      </c>
      <c r="W411" s="74" t="s">
        <v>45</v>
      </c>
      <c r="X411" s="74" t="s">
        <v>45</v>
      </c>
      <c r="Y411" s="259"/>
      <c r="Z411" s="298"/>
    </row>
    <row r="412" spans="1:26" ht="25.5" customHeight="1" outlineLevel="1" x14ac:dyDescent="0.3">
      <c r="A412" s="78" t="s">
        <v>798</v>
      </c>
      <c r="B412" s="250"/>
      <c r="C412" s="110" t="s">
        <v>1401</v>
      </c>
      <c r="D412" s="180" t="s">
        <v>1498</v>
      </c>
      <c r="E412" s="80">
        <v>1</v>
      </c>
      <c r="F412" s="80">
        <v>1</v>
      </c>
      <c r="G412" s="250"/>
      <c r="H412" s="250"/>
      <c r="I412" s="149">
        <v>4250</v>
      </c>
      <c r="J412" s="149">
        <v>4250</v>
      </c>
      <c r="K412" s="74" t="s">
        <v>45</v>
      </c>
      <c r="L412" s="74" t="s">
        <v>45</v>
      </c>
      <c r="M412" s="83"/>
      <c r="N412" s="149">
        <v>4250</v>
      </c>
      <c r="O412" s="74" t="s">
        <v>45</v>
      </c>
      <c r="P412" s="74" t="s">
        <v>45</v>
      </c>
      <c r="Q412" s="83">
        <v>0</v>
      </c>
      <c r="R412" s="83">
        <v>0</v>
      </c>
      <c r="S412" s="83">
        <v>62.1</v>
      </c>
      <c r="T412" s="138">
        <v>57.7</v>
      </c>
      <c r="U412" s="74" t="s">
        <v>45</v>
      </c>
      <c r="V412" s="74" t="s">
        <v>45</v>
      </c>
      <c r="W412" s="74" t="s">
        <v>45</v>
      </c>
      <c r="X412" s="74" t="s">
        <v>45</v>
      </c>
      <c r="Y412" s="259"/>
      <c r="Z412" s="298"/>
    </row>
    <row r="413" spans="1:26" ht="42.75" customHeight="1" outlineLevel="1" x14ac:dyDescent="0.3">
      <c r="A413" s="242" t="s">
        <v>799</v>
      </c>
      <c r="B413" s="250"/>
      <c r="C413" s="110" t="s">
        <v>1402</v>
      </c>
      <c r="D413" s="180" t="s">
        <v>1498</v>
      </c>
      <c r="E413" s="249">
        <v>1</v>
      </c>
      <c r="F413" s="249">
        <v>1</v>
      </c>
      <c r="G413" s="250"/>
      <c r="H413" s="250"/>
      <c r="I413" s="149">
        <v>441800</v>
      </c>
      <c r="J413" s="149">
        <v>441800</v>
      </c>
      <c r="K413" s="74" t="s">
        <v>45</v>
      </c>
      <c r="L413" s="74" t="s">
        <v>45</v>
      </c>
      <c r="M413" s="83"/>
      <c r="N413" s="149">
        <v>441800</v>
      </c>
      <c r="O413" s="74" t="s">
        <v>45</v>
      </c>
      <c r="P413" s="74" t="s">
        <v>45</v>
      </c>
      <c r="Q413" s="83">
        <v>137</v>
      </c>
      <c r="R413" s="83">
        <v>0</v>
      </c>
      <c r="S413" s="83">
        <v>0</v>
      </c>
      <c r="T413" s="138">
        <v>0</v>
      </c>
      <c r="U413" s="74" t="s">
        <v>45</v>
      </c>
      <c r="V413" s="74" t="s">
        <v>45</v>
      </c>
      <c r="W413" s="74" t="s">
        <v>45</v>
      </c>
      <c r="X413" s="74" t="s">
        <v>45</v>
      </c>
      <c r="Y413" s="259"/>
      <c r="Z413" s="298"/>
    </row>
    <row r="414" spans="1:26" ht="42.75" customHeight="1" outlineLevel="1" x14ac:dyDescent="0.3">
      <c r="A414" s="243"/>
      <c r="B414" s="250"/>
      <c r="C414" s="110" t="s">
        <v>1403</v>
      </c>
      <c r="D414" s="143" t="s">
        <v>1499</v>
      </c>
      <c r="E414" s="250"/>
      <c r="F414" s="250"/>
      <c r="G414" s="250"/>
      <c r="H414" s="250"/>
      <c r="I414" s="149">
        <v>11734</v>
      </c>
      <c r="J414" s="149">
        <v>11734</v>
      </c>
      <c r="K414" s="74" t="s">
        <v>45</v>
      </c>
      <c r="L414" s="74" t="s">
        <v>45</v>
      </c>
      <c r="M414" s="83"/>
      <c r="N414" s="149">
        <v>11734</v>
      </c>
      <c r="O414" s="74" t="s">
        <v>45</v>
      </c>
      <c r="P414" s="74" t="s">
        <v>45</v>
      </c>
      <c r="Q414" s="135" t="s">
        <v>45</v>
      </c>
      <c r="R414" s="135" t="s">
        <v>45</v>
      </c>
      <c r="S414" s="135" t="s">
        <v>45</v>
      </c>
      <c r="T414" s="135" t="s">
        <v>45</v>
      </c>
      <c r="U414" s="135" t="s">
        <v>45</v>
      </c>
      <c r="V414" s="135" t="s">
        <v>45</v>
      </c>
      <c r="W414" s="135" t="s">
        <v>45</v>
      </c>
      <c r="X414" s="135" t="s">
        <v>45</v>
      </c>
      <c r="Y414" s="259"/>
      <c r="Z414" s="298"/>
    </row>
    <row r="415" spans="1:26" ht="42.75" customHeight="1" outlineLevel="1" x14ac:dyDescent="0.3">
      <c r="A415" s="244"/>
      <c r="B415" s="250"/>
      <c r="C415" s="110" t="s">
        <v>1404</v>
      </c>
      <c r="D415" s="146" t="s">
        <v>1500</v>
      </c>
      <c r="E415" s="251"/>
      <c r="F415" s="251"/>
      <c r="G415" s="250"/>
      <c r="H415" s="250"/>
      <c r="I415" s="149">
        <v>1977</v>
      </c>
      <c r="J415" s="149">
        <v>1977</v>
      </c>
      <c r="K415" s="74" t="s">
        <v>45</v>
      </c>
      <c r="L415" s="74" t="s">
        <v>45</v>
      </c>
      <c r="M415" s="83"/>
      <c r="N415" s="149">
        <v>1977</v>
      </c>
      <c r="O415" s="74" t="s">
        <v>45</v>
      </c>
      <c r="P415" s="74" t="s">
        <v>45</v>
      </c>
      <c r="Q415" s="135" t="s">
        <v>45</v>
      </c>
      <c r="R415" s="135" t="s">
        <v>45</v>
      </c>
      <c r="S415" s="135" t="s">
        <v>45</v>
      </c>
      <c r="T415" s="135" t="s">
        <v>45</v>
      </c>
      <c r="U415" s="135" t="s">
        <v>45</v>
      </c>
      <c r="V415" s="135" t="s">
        <v>45</v>
      </c>
      <c r="W415" s="135" t="s">
        <v>45</v>
      </c>
      <c r="X415" s="135" t="s">
        <v>45</v>
      </c>
      <c r="Y415" s="259"/>
      <c r="Z415" s="298"/>
    </row>
    <row r="416" spans="1:26" ht="87.75" customHeight="1" x14ac:dyDescent="0.3">
      <c r="A416" s="71" t="s">
        <v>92</v>
      </c>
      <c r="B416" s="250"/>
      <c r="C416" s="116" t="s">
        <v>1405</v>
      </c>
      <c r="D416" s="179" t="s">
        <v>1497</v>
      </c>
      <c r="E416" s="80">
        <v>1</v>
      </c>
      <c r="F416" s="80">
        <v>1</v>
      </c>
      <c r="G416" s="250"/>
      <c r="H416" s="250"/>
      <c r="I416" s="157">
        <v>685899</v>
      </c>
      <c r="J416" s="157">
        <v>685899</v>
      </c>
      <c r="K416" s="74" t="s">
        <v>45</v>
      </c>
      <c r="L416" s="74" t="s">
        <v>45</v>
      </c>
      <c r="M416" s="83"/>
      <c r="N416" s="157">
        <v>685899</v>
      </c>
      <c r="O416" s="74" t="s">
        <v>45</v>
      </c>
      <c r="P416" s="74" t="s">
        <v>45</v>
      </c>
      <c r="Q416" s="74" t="s">
        <v>45</v>
      </c>
      <c r="R416" s="74" t="s">
        <v>45</v>
      </c>
      <c r="S416" s="74" t="s">
        <v>45</v>
      </c>
      <c r="T416" s="74" t="s">
        <v>45</v>
      </c>
      <c r="U416" s="74" t="s">
        <v>45</v>
      </c>
      <c r="V416" s="74" t="s">
        <v>45</v>
      </c>
      <c r="W416" s="74" t="s">
        <v>45</v>
      </c>
      <c r="X416" s="74" t="s">
        <v>45</v>
      </c>
      <c r="Y416" s="259"/>
      <c r="Z416" s="298"/>
    </row>
    <row r="417" spans="1:26" ht="25.5" customHeight="1" x14ac:dyDescent="0.3">
      <c r="A417" s="71" t="s">
        <v>800</v>
      </c>
      <c r="B417" s="250"/>
      <c r="C417" s="116" t="s">
        <v>1406</v>
      </c>
      <c r="D417" s="179" t="s">
        <v>1496</v>
      </c>
      <c r="E417" s="84">
        <v>3.508</v>
      </c>
      <c r="F417" s="84">
        <v>3.508</v>
      </c>
      <c r="G417" s="250"/>
      <c r="H417" s="250"/>
      <c r="I417" s="157">
        <v>13450</v>
      </c>
      <c r="J417" s="157">
        <v>13450</v>
      </c>
      <c r="K417" s="74" t="s">
        <v>45</v>
      </c>
      <c r="L417" s="74" t="s">
        <v>45</v>
      </c>
      <c r="M417" s="83"/>
      <c r="N417" s="157">
        <v>13450</v>
      </c>
      <c r="O417" s="74" t="s">
        <v>45</v>
      </c>
      <c r="P417" s="74" t="s">
        <v>45</v>
      </c>
      <c r="Q417" s="74" t="s">
        <v>45</v>
      </c>
      <c r="R417" s="74" t="s">
        <v>45</v>
      </c>
      <c r="S417" s="74" t="s">
        <v>45</v>
      </c>
      <c r="T417" s="74" t="s">
        <v>45</v>
      </c>
      <c r="U417" s="74" t="s">
        <v>45</v>
      </c>
      <c r="V417" s="74" t="s">
        <v>45</v>
      </c>
      <c r="W417" s="74" t="s">
        <v>45</v>
      </c>
      <c r="X417" s="74" t="s">
        <v>45</v>
      </c>
      <c r="Y417" s="259"/>
      <c r="Z417" s="298"/>
    </row>
    <row r="418" spans="1:26" ht="36.75" customHeight="1" x14ac:dyDescent="0.3">
      <c r="A418" s="84">
        <v>8</v>
      </c>
      <c r="B418" s="250"/>
      <c r="C418" s="106" t="s">
        <v>1407</v>
      </c>
      <c r="D418" s="84" t="s">
        <v>1495</v>
      </c>
      <c r="E418" s="84">
        <f>E419+E432+E498</f>
        <v>1800</v>
      </c>
      <c r="F418" s="84">
        <f>F419+F432+F498</f>
        <v>1800</v>
      </c>
      <c r="G418" s="250"/>
      <c r="H418" s="250"/>
      <c r="I418" s="76">
        <f>I419+I432+I498</f>
        <v>2091704.5712649995</v>
      </c>
      <c r="J418" s="76">
        <f>J419+J432+J498</f>
        <v>2091834.8180000002</v>
      </c>
      <c r="K418" s="74" t="s">
        <v>45</v>
      </c>
      <c r="L418" s="74" t="s">
        <v>45</v>
      </c>
      <c r="M418" s="83"/>
      <c r="N418" s="76">
        <f>N419+N432+N498</f>
        <v>2091704.5712649995</v>
      </c>
      <c r="O418" s="74" t="s">
        <v>45</v>
      </c>
      <c r="P418" s="74" t="s">
        <v>45</v>
      </c>
      <c r="Q418" s="74" t="s">
        <v>45</v>
      </c>
      <c r="R418" s="74" t="s">
        <v>45</v>
      </c>
      <c r="S418" s="74" t="s">
        <v>45</v>
      </c>
      <c r="T418" s="74" t="s">
        <v>45</v>
      </c>
      <c r="U418" s="74" t="s">
        <v>45</v>
      </c>
      <c r="V418" s="74" t="s">
        <v>45</v>
      </c>
      <c r="W418" s="74" t="s">
        <v>45</v>
      </c>
      <c r="X418" s="74" t="s">
        <v>45</v>
      </c>
      <c r="Y418" s="259"/>
      <c r="Z418" s="298"/>
    </row>
    <row r="419" spans="1:26" ht="31.5" customHeight="1" outlineLevel="1" x14ac:dyDescent="0.3">
      <c r="A419" s="71" t="s">
        <v>873</v>
      </c>
      <c r="B419" s="250"/>
      <c r="C419" s="106" t="s">
        <v>1408</v>
      </c>
      <c r="D419" s="123" t="s">
        <v>1495</v>
      </c>
      <c r="E419" s="84">
        <f>E420</f>
        <v>29</v>
      </c>
      <c r="F419" s="84">
        <f>F420</f>
        <v>29</v>
      </c>
      <c r="G419" s="250"/>
      <c r="H419" s="250"/>
      <c r="I419" s="97">
        <f>I420</f>
        <v>705900</v>
      </c>
      <c r="J419" s="97">
        <f>J420</f>
        <v>705900</v>
      </c>
      <c r="K419" s="74" t="s">
        <v>45</v>
      </c>
      <c r="L419" s="74" t="s">
        <v>45</v>
      </c>
      <c r="M419" s="83"/>
      <c r="N419" s="97">
        <f>N420</f>
        <v>705900</v>
      </c>
      <c r="O419" s="74"/>
      <c r="P419" s="74"/>
      <c r="Q419" s="74"/>
      <c r="R419" s="74"/>
      <c r="S419" s="86">
        <v>77.650000000000006</v>
      </c>
      <c r="T419" s="86">
        <v>74.680000000000007</v>
      </c>
      <c r="U419" s="74"/>
      <c r="V419" s="74"/>
      <c r="W419" s="74"/>
      <c r="X419" s="74"/>
      <c r="Y419" s="259"/>
      <c r="Z419" s="298"/>
    </row>
    <row r="420" spans="1:26" ht="33.75" customHeight="1" outlineLevel="2" collapsed="1" x14ac:dyDescent="0.3">
      <c r="A420" s="71" t="s">
        <v>875</v>
      </c>
      <c r="B420" s="250"/>
      <c r="C420" s="72" t="s">
        <v>106</v>
      </c>
      <c r="D420" s="179" t="s">
        <v>1495</v>
      </c>
      <c r="E420" s="84">
        <f>SUM(E421:E431)</f>
        <v>29</v>
      </c>
      <c r="F420" s="84">
        <f>SUM(F421:F431)</f>
        <v>29</v>
      </c>
      <c r="G420" s="250"/>
      <c r="H420" s="250"/>
      <c r="I420" s="97">
        <f>SUM(I421:I431)</f>
        <v>705900</v>
      </c>
      <c r="J420" s="97">
        <f>SUM(J421:J431)</f>
        <v>705900</v>
      </c>
      <c r="K420" s="74" t="s">
        <v>45</v>
      </c>
      <c r="L420" s="74" t="s">
        <v>45</v>
      </c>
      <c r="M420" s="83"/>
      <c r="N420" s="97">
        <f>SUM(N421:N431)</f>
        <v>705900</v>
      </c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259"/>
      <c r="Z420" s="298"/>
    </row>
    <row r="421" spans="1:26" ht="23.25" outlineLevel="2" x14ac:dyDescent="0.3">
      <c r="A421" s="78" t="s">
        <v>876</v>
      </c>
      <c r="B421" s="250"/>
      <c r="C421" s="178" t="s">
        <v>1409</v>
      </c>
      <c r="D421" s="123" t="s">
        <v>1495</v>
      </c>
      <c r="E421" s="123">
        <v>1</v>
      </c>
      <c r="F421" s="123">
        <v>1</v>
      </c>
      <c r="G421" s="250"/>
      <c r="H421" s="250"/>
      <c r="I421" s="143">
        <v>81960</v>
      </c>
      <c r="J421" s="143">
        <v>81960</v>
      </c>
      <c r="K421" s="74" t="s">
        <v>45</v>
      </c>
      <c r="L421" s="74" t="s">
        <v>45</v>
      </c>
      <c r="M421" s="83"/>
      <c r="N421" s="143">
        <v>81960</v>
      </c>
      <c r="O421" s="74" t="s">
        <v>45</v>
      </c>
      <c r="P421" s="74" t="s">
        <v>45</v>
      </c>
      <c r="Q421" s="74" t="s">
        <v>45</v>
      </c>
      <c r="R421" s="74" t="s">
        <v>45</v>
      </c>
      <c r="S421" s="74" t="s">
        <v>45</v>
      </c>
      <c r="T421" s="74" t="s">
        <v>45</v>
      </c>
      <c r="U421" s="74" t="s">
        <v>45</v>
      </c>
      <c r="V421" s="74" t="s">
        <v>45</v>
      </c>
      <c r="W421" s="74" t="s">
        <v>45</v>
      </c>
      <c r="X421" s="74" t="s">
        <v>45</v>
      </c>
      <c r="Y421" s="259"/>
      <c r="Z421" s="298"/>
    </row>
    <row r="422" spans="1:26" ht="23.25" outlineLevel="2" x14ac:dyDescent="0.3">
      <c r="A422" s="78" t="s">
        <v>877</v>
      </c>
      <c r="B422" s="250"/>
      <c r="C422" s="178" t="s">
        <v>1410</v>
      </c>
      <c r="D422" s="123" t="s">
        <v>1495</v>
      </c>
      <c r="E422" s="123">
        <v>2</v>
      </c>
      <c r="F422" s="123">
        <v>2</v>
      </c>
      <c r="G422" s="250"/>
      <c r="H422" s="250"/>
      <c r="I422" s="143">
        <v>159800</v>
      </c>
      <c r="J422" s="143">
        <v>159800</v>
      </c>
      <c r="K422" s="74" t="s">
        <v>45</v>
      </c>
      <c r="L422" s="74" t="s">
        <v>45</v>
      </c>
      <c r="M422" s="83"/>
      <c r="N422" s="143">
        <v>159800</v>
      </c>
      <c r="O422" s="74" t="s">
        <v>45</v>
      </c>
      <c r="P422" s="74" t="s">
        <v>45</v>
      </c>
      <c r="Q422" s="74" t="s">
        <v>45</v>
      </c>
      <c r="R422" s="74" t="s">
        <v>45</v>
      </c>
      <c r="S422" s="74" t="s">
        <v>45</v>
      </c>
      <c r="T422" s="74" t="s">
        <v>45</v>
      </c>
      <c r="U422" s="74" t="s">
        <v>45</v>
      </c>
      <c r="V422" s="74" t="s">
        <v>45</v>
      </c>
      <c r="W422" s="74" t="s">
        <v>45</v>
      </c>
      <c r="X422" s="74" t="s">
        <v>45</v>
      </c>
      <c r="Y422" s="259"/>
      <c r="Z422" s="298"/>
    </row>
    <row r="423" spans="1:26" ht="23.25" outlineLevel="2" x14ac:dyDescent="0.3">
      <c r="A423" s="78" t="s">
        <v>878</v>
      </c>
      <c r="B423" s="250"/>
      <c r="C423" s="109" t="s">
        <v>1411</v>
      </c>
      <c r="D423" s="123" t="s">
        <v>1495</v>
      </c>
      <c r="E423" s="123">
        <v>1</v>
      </c>
      <c r="F423" s="123">
        <v>1</v>
      </c>
      <c r="G423" s="250"/>
      <c r="H423" s="250"/>
      <c r="I423" s="143">
        <v>59800</v>
      </c>
      <c r="J423" s="143">
        <v>59800</v>
      </c>
      <c r="K423" s="74" t="s">
        <v>45</v>
      </c>
      <c r="L423" s="74" t="s">
        <v>45</v>
      </c>
      <c r="M423" s="83"/>
      <c r="N423" s="143">
        <v>59800</v>
      </c>
      <c r="O423" s="74" t="s">
        <v>45</v>
      </c>
      <c r="P423" s="74" t="s">
        <v>45</v>
      </c>
      <c r="Q423" s="74" t="s">
        <v>45</v>
      </c>
      <c r="R423" s="74" t="s">
        <v>45</v>
      </c>
      <c r="S423" s="74" t="s">
        <v>45</v>
      </c>
      <c r="T423" s="74" t="s">
        <v>45</v>
      </c>
      <c r="U423" s="74" t="s">
        <v>45</v>
      </c>
      <c r="V423" s="74" t="s">
        <v>45</v>
      </c>
      <c r="W423" s="74" t="s">
        <v>45</v>
      </c>
      <c r="X423" s="74" t="s">
        <v>45</v>
      </c>
      <c r="Y423" s="259"/>
      <c r="Z423" s="298"/>
    </row>
    <row r="424" spans="1:26" ht="23.25" outlineLevel="2" x14ac:dyDescent="0.3">
      <c r="A424" s="78" t="s">
        <v>879</v>
      </c>
      <c r="B424" s="250"/>
      <c r="C424" s="109" t="s">
        <v>1412</v>
      </c>
      <c r="D424" s="123" t="s">
        <v>1495</v>
      </c>
      <c r="E424" s="123">
        <v>11</v>
      </c>
      <c r="F424" s="123">
        <v>11</v>
      </c>
      <c r="G424" s="250"/>
      <c r="H424" s="250"/>
      <c r="I424" s="143">
        <v>172425</v>
      </c>
      <c r="J424" s="143">
        <v>172425</v>
      </c>
      <c r="K424" s="74" t="s">
        <v>45</v>
      </c>
      <c r="L424" s="74" t="s">
        <v>45</v>
      </c>
      <c r="M424" s="83"/>
      <c r="N424" s="143">
        <v>172425</v>
      </c>
      <c r="O424" s="74" t="s">
        <v>45</v>
      </c>
      <c r="P424" s="74" t="s">
        <v>45</v>
      </c>
      <c r="Q424" s="74" t="s">
        <v>45</v>
      </c>
      <c r="R424" s="74" t="s">
        <v>45</v>
      </c>
      <c r="S424" s="74" t="s">
        <v>45</v>
      </c>
      <c r="T424" s="74" t="s">
        <v>45</v>
      </c>
      <c r="U424" s="74" t="s">
        <v>45</v>
      </c>
      <c r="V424" s="74" t="s">
        <v>45</v>
      </c>
      <c r="W424" s="74" t="s">
        <v>45</v>
      </c>
      <c r="X424" s="74" t="s">
        <v>45</v>
      </c>
      <c r="Y424" s="259"/>
      <c r="Z424" s="298"/>
    </row>
    <row r="425" spans="1:26" ht="23.25" outlineLevel="2" x14ac:dyDescent="0.3">
      <c r="A425" s="78" t="s">
        <v>880</v>
      </c>
      <c r="B425" s="250"/>
      <c r="C425" s="109" t="s">
        <v>1413</v>
      </c>
      <c r="D425" s="123" t="s">
        <v>1495</v>
      </c>
      <c r="E425" s="123">
        <v>5</v>
      </c>
      <c r="F425" s="123">
        <v>5</v>
      </c>
      <c r="G425" s="250"/>
      <c r="H425" s="250"/>
      <c r="I425" s="143">
        <v>78375</v>
      </c>
      <c r="J425" s="143">
        <v>78375</v>
      </c>
      <c r="K425" s="74" t="s">
        <v>45</v>
      </c>
      <c r="L425" s="74" t="s">
        <v>45</v>
      </c>
      <c r="M425" s="83"/>
      <c r="N425" s="143">
        <v>78375</v>
      </c>
      <c r="O425" s="74" t="s">
        <v>45</v>
      </c>
      <c r="P425" s="74" t="s">
        <v>45</v>
      </c>
      <c r="Q425" s="74" t="s">
        <v>45</v>
      </c>
      <c r="R425" s="74" t="s">
        <v>45</v>
      </c>
      <c r="S425" s="74" t="s">
        <v>45</v>
      </c>
      <c r="T425" s="74" t="s">
        <v>45</v>
      </c>
      <c r="U425" s="74" t="s">
        <v>45</v>
      </c>
      <c r="V425" s="74" t="s">
        <v>45</v>
      </c>
      <c r="W425" s="74" t="s">
        <v>45</v>
      </c>
      <c r="X425" s="74" t="s">
        <v>45</v>
      </c>
      <c r="Y425" s="259"/>
      <c r="Z425" s="298"/>
    </row>
    <row r="426" spans="1:26" ht="23.25" outlineLevel="2" x14ac:dyDescent="0.3">
      <c r="A426" s="78" t="s">
        <v>881</v>
      </c>
      <c r="B426" s="250"/>
      <c r="C426" s="109" t="s">
        <v>1414</v>
      </c>
      <c r="D426" s="123" t="s">
        <v>1495</v>
      </c>
      <c r="E426" s="123">
        <v>1</v>
      </c>
      <c r="F426" s="123">
        <v>1</v>
      </c>
      <c r="G426" s="250"/>
      <c r="H426" s="250"/>
      <c r="I426" s="143">
        <v>63103</v>
      </c>
      <c r="J426" s="143">
        <v>63103</v>
      </c>
      <c r="K426" s="74" t="s">
        <v>45</v>
      </c>
      <c r="L426" s="74" t="s">
        <v>45</v>
      </c>
      <c r="M426" s="83"/>
      <c r="N426" s="143">
        <v>63103</v>
      </c>
      <c r="O426" s="74" t="s">
        <v>45</v>
      </c>
      <c r="P426" s="74" t="s">
        <v>45</v>
      </c>
      <c r="Q426" s="74" t="s">
        <v>45</v>
      </c>
      <c r="R426" s="74" t="s">
        <v>45</v>
      </c>
      <c r="S426" s="74" t="s">
        <v>45</v>
      </c>
      <c r="T426" s="74" t="s">
        <v>45</v>
      </c>
      <c r="U426" s="74" t="s">
        <v>45</v>
      </c>
      <c r="V426" s="74" t="s">
        <v>45</v>
      </c>
      <c r="W426" s="74" t="s">
        <v>45</v>
      </c>
      <c r="X426" s="74" t="s">
        <v>45</v>
      </c>
      <c r="Y426" s="259"/>
      <c r="Z426" s="298"/>
    </row>
    <row r="427" spans="1:26" ht="23.25" outlineLevel="2" x14ac:dyDescent="0.3">
      <c r="A427" s="78" t="s">
        <v>882</v>
      </c>
      <c r="B427" s="250"/>
      <c r="C427" s="109" t="s">
        <v>1415</v>
      </c>
      <c r="D427" s="123" t="s">
        <v>1495</v>
      </c>
      <c r="E427" s="123">
        <v>2</v>
      </c>
      <c r="F427" s="123">
        <v>2</v>
      </c>
      <c r="G427" s="250"/>
      <c r="H427" s="250"/>
      <c r="I427" s="143">
        <v>15400</v>
      </c>
      <c r="J427" s="143">
        <v>15400</v>
      </c>
      <c r="K427" s="74" t="s">
        <v>45</v>
      </c>
      <c r="L427" s="74" t="s">
        <v>45</v>
      </c>
      <c r="M427" s="83"/>
      <c r="N427" s="143">
        <v>15400</v>
      </c>
      <c r="O427" s="74" t="s">
        <v>45</v>
      </c>
      <c r="P427" s="74" t="s">
        <v>45</v>
      </c>
      <c r="Q427" s="74" t="s">
        <v>45</v>
      </c>
      <c r="R427" s="74" t="s">
        <v>45</v>
      </c>
      <c r="S427" s="74" t="s">
        <v>45</v>
      </c>
      <c r="T427" s="74" t="s">
        <v>45</v>
      </c>
      <c r="U427" s="74" t="s">
        <v>45</v>
      </c>
      <c r="V427" s="74" t="s">
        <v>45</v>
      </c>
      <c r="W427" s="74" t="s">
        <v>45</v>
      </c>
      <c r="X427" s="74" t="s">
        <v>45</v>
      </c>
      <c r="Y427" s="259"/>
      <c r="Z427" s="298"/>
    </row>
    <row r="428" spans="1:26" ht="23.25" outlineLevel="2" x14ac:dyDescent="0.3">
      <c r="A428" s="78" t="s">
        <v>883</v>
      </c>
      <c r="B428" s="250"/>
      <c r="C428" s="109" t="s">
        <v>1416</v>
      </c>
      <c r="D428" s="123" t="s">
        <v>1495</v>
      </c>
      <c r="E428" s="123">
        <v>2</v>
      </c>
      <c r="F428" s="123">
        <v>2</v>
      </c>
      <c r="G428" s="250"/>
      <c r="H428" s="250"/>
      <c r="I428" s="143">
        <v>2500</v>
      </c>
      <c r="J428" s="143">
        <v>2500</v>
      </c>
      <c r="K428" s="74" t="s">
        <v>45</v>
      </c>
      <c r="L428" s="74" t="s">
        <v>45</v>
      </c>
      <c r="M428" s="83"/>
      <c r="N428" s="143">
        <v>2500</v>
      </c>
      <c r="O428" s="74" t="s">
        <v>45</v>
      </c>
      <c r="P428" s="74" t="s">
        <v>45</v>
      </c>
      <c r="Q428" s="74" t="s">
        <v>45</v>
      </c>
      <c r="R428" s="74" t="s">
        <v>45</v>
      </c>
      <c r="S428" s="74" t="s">
        <v>45</v>
      </c>
      <c r="T428" s="74" t="s">
        <v>45</v>
      </c>
      <c r="U428" s="74" t="s">
        <v>45</v>
      </c>
      <c r="V428" s="74" t="s">
        <v>45</v>
      </c>
      <c r="W428" s="74" t="s">
        <v>45</v>
      </c>
      <c r="X428" s="74" t="s">
        <v>45</v>
      </c>
      <c r="Y428" s="259"/>
      <c r="Z428" s="298"/>
    </row>
    <row r="429" spans="1:26" ht="23.25" outlineLevel="2" x14ac:dyDescent="0.3">
      <c r="A429" s="78" t="s">
        <v>884</v>
      </c>
      <c r="B429" s="250"/>
      <c r="C429" s="109" t="s">
        <v>1417</v>
      </c>
      <c r="D429" s="123" t="s">
        <v>1495</v>
      </c>
      <c r="E429" s="123">
        <v>1</v>
      </c>
      <c r="F429" s="123">
        <v>1</v>
      </c>
      <c r="G429" s="250"/>
      <c r="H429" s="250"/>
      <c r="I429" s="143">
        <v>3890</v>
      </c>
      <c r="J429" s="143">
        <v>3890</v>
      </c>
      <c r="K429" s="74" t="s">
        <v>45</v>
      </c>
      <c r="L429" s="74" t="s">
        <v>45</v>
      </c>
      <c r="M429" s="83"/>
      <c r="N429" s="143">
        <v>3890</v>
      </c>
      <c r="O429" s="74" t="s">
        <v>45</v>
      </c>
      <c r="P429" s="74" t="s">
        <v>45</v>
      </c>
      <c r="Q429" s="74" t="s">
        <v>45</v>
      </c>
      <c r="R429" s="74" t="s">
        <v>45</v>
      </c>
      <c r="S429" s="74" t="s">
        <v>45</v>
      </c>
      <c r="T429" s="74" t="s">
        <v>45</v>
      </c>
      <c r="U429" s="74" t="s">
        <v>45</v>
      </c>
      <c r="V429" s="74" t="s">
        <v>45</v>
      </c>
      <c r="W429" s="74" t="s">
        <v>45</v>
      </c>
      <c r="X429" s="74" t="s">
        <v>45</v>
      </c>
      <c r="Y429" s="259"/>
      <c r="Z429" s="298"/>
    </row>
    <row r="430" spans="1:26" ht="23.25" outlineLevel="2" x14ac:dyDescent="0.3">
      <c r="A430" s="78" t="s">
        <v>885</v>
      </c>
      <c r="B430" s="250"/>
      <c r="C430" s="109" t="s">
        <v>1418</v>
      </c>
      <c r="D430" s="123" t="s">
        <v>1495</v>
      </c>
      <c r="E430" s="123">
        <v>1</v>
      </c>
      <c r="F430" s="123">
        <v>1</v>
      </c>
      <c r="G430" s="250"/>
      <c r="H430" s="250"/>
      <c r="I430" s="143">
        <v>33734.800000000003</v>
      </c>
      <c r="J430" s="143">
        <v>33734.800000000003</v>
      </c>
      <c r="K430" s="74" t="s">
        <v>45</v>
      </c>
      <c r="L430" s="74" t="s">
        <v>45</v>
      </c>
      <c r="M430" s="83"/>
      <c r="N430" s="143">
        <v>33734.800000000003</v>
      </c>
      <c r="O430" s="74" t="s">
        <v>45</v>
      </c>
      <c r="P430" s="74" t="s">
        <v>45</v>
      </c>
      <c r="Q430" s="74" t="s">
        <v>45</v>
      </c>
      <c r="R430" s="74" t="s">
        <v>45</v>
      </c>
      <c r="S430" s="74" t="s">
        <v>45</v>
      </c>
      <c r="T430" s="74" t="s">
        <v>45</v>
      </c>
      <c r="U430" s="74" t="s">
        <v>45</v>
      </c>
      <c r="V430" s="74" t="s">
        <v>45</v>
      </c>
      <c r="W430" s="74" t="s">
        <v>45</v>
      </c>
      <c r="X430" s="74" t="s">
        <v>45</v>
      </c>
      <c r="Y430" s="259"/>
      <c r="Z430" s="298"/>
    </row>
    <row r="431" spans="1:26" ht="23.25" outlineLevel="2" x14ac:dyDescent="0.3">
      <c r="A431" s="78" t="s">
        <v>886</v>
      </c>
      <c r="B431" s="250"/>
      <c r="C431" s="109" t="s">
        <v>1419</v>
      </c>
      <c r="D431" s="123" t="s">
        <v>1495</v>
      </c>
      <c r="E431" s="123">
        <v>2</v>
      </c>
      <c r="F431" s="123">
        <v>2</v>
      </c>
      <c r="G431" s="250"/>
      <c r="H431" s="250"/>
      <c r="I431" s="143">
        <v>34912.199999999997</v>
      </c>
      <c r="J431" s="143">
        <v>34912.199999999997</v>
      </c>
      <c r="K431" s="74" t="s">
        <v>45</v>
      </c>
      <c r="L431" s="74" t="s">
        <v>45</v>
      </c>
      <c r="M431" s="83"/>
      <c r="N431" s="143">
        <v>34912.199999999997</v>
      </c>
      <c r="O431" s="74" t="s">
        <v>45</v>
      </c>
      <c r="P431" s="74" t="s">
        <v>45</v>
      </c>
      <c r="Q431" s="74" t="s">
        <v>45</v>
      </c>
      <c r="R431" s="74" t="s">
        <v>45</v>
      </c>
      <c r="S431" s="74" t="s">
        <v>45</v>
      </c>
      <c r="T431" s="74" t="s">
        <v>45</v>
      </c>
      <c r="U431" s="74" t="s">
        <v>45</v>
      </c>
      <c r="V431" s="74" t="s">
        <v>45</v>
      </c>
      <c r="W431" s="74" t="s">
        <v>45</v>
      </c>
      <c r="X431" s="74" t="s">
        <v>45</v>
      </c>
      <c r="Y431" s="259"/>
      <c r="Z431" s="298"/>
    </row>
    <row r="432" spans="1:26" ht="27" customHeight="1" outlineLevel="1" x14ac:dyDescent="0.3">
      <c r="A432" s="71" t="s">
        <v>874</v>
      </c>
      <c r="B432" s="250"/>
      <c r="C432" s="106" t="s">
        <v>1420</v>
      </c>
      <c r="D432" s="84" t="s">
        <v>1495</v>
      </c>
      <c r="E432" s="84">
        <f>SUM(E433:E497)</f>
        <v>1195</v>
      </c>
      <c r="F432" s="84">
        <f>SUM(F433:F497)</f>
        <v>1195</v>
      </c>
      <c r="G432" s="250"/>
      <c r="H432" s="250"/>
      <c r="I432" s="97">
        <f>SUM(I433:I497)</f>
        <v>1151736.7920000001</v>
      </c>
      <c r="J432" s="97">
        <f>SUM(J433:J497)</f>
        <v>1151736.7920000001</v>
      </c>
      <c r="K432" s="74"/>
      <c r="L432" s="74"/>
      <c r="M432" s="83"/>
      <c r="N432" s="97">
        <f>SUM(N433:N497)</f>
        <v>1151736.7920000001</v>
      </c>
      <c r="O432" s="74"/>
      <c r="P432" s="74"/>
      <c r="Q432" s="74"/>
      <c r="R432" s="74"/>
      <c r="S432" s="86">
        <v>82.91</v>
      </c>
      <c r="T432" s="86">
        <v>86.53</v>
      </c>
      <c r="U432" s="74"/>
      <c r="V432" s="74"/>
      <c r="W432" s="74"/>
      <c r="X432" s="74"/>
      <c r="Y432" s="259"/>
      <c r="Z432" s="298"/>
    </row>
    <row r="433" spans="1:26" ht="25.5" customHeight="1" outlineLevel="2" x14ac:dyDescent="0.3">
      <c r="A433" s="78" t="s">
        <v>887</v>
      </c>
      <c r="B433" s="250"/>
      <c r="C433" s="109" t="s">
        <v>1421</v>
      </c>
      <c r="D433" s="123" t="s">
        <v>1495</v>
      </c>
      <c r="E433" s="123">
        <v>5</v>
      </c>
      <c r="F433" s="123">
        <v>5</v>
      </c>
      <c r="G433" s="250"/>
      <c r="H433" s="250"/>
      <c r="I433" s="143">
        <v>6000</v>
      </c>
      <c r="J433" s="143">
        <v>6000</v>
      </c>
      <c r="K433" s="74" t="s">
        <v>45</v>
      </c>
      <c r="L433" s="74" t="s">
        <v>45</v>
      </c>
      <c r="M433" s="83"/>
      <c r="N433" s="143">
        <v>6000</v>
      </c>
      <c r="O433" s="74" t="s">
        <v>45</v>
      </c>
      <c r="P433" s="74" t="s">
        <v>45</v>
      </c>
      <c r="Q433" s="74" t="s">
        <v>45</v>
      </c>
      <c r="R433" s="74" t="s">
        <v>45</v>
      </c>
      <c r="S433" s="74" t="s">
        <v>45</v>
      </c>
      <c r="T433" s="74" t="s">
        <v>45</v>
      </c>
      <c r="U433" s="74" t="s">
        <v>45</v>
      </c>
      <c r="V433" s="74" t="s">
        <v>45</v>
      </c>
      <c r="W433" s="74" t="s">
        <v>45</v>
      </c>
      <c r="X433" s="74" t="s">
        <v>45</v>
      </c>
      <c r="Y433" s="259"/>
      <c r="Z433" s="298"/>
    </row>
    <row r="434" spans="1:26" ht="25.5" customHeight="1" outlineLevel="2" x14ac:dyDescent="0.3">
      <c r="A434" s="78" t="s">
        <v>888</v>
      </c>
      <c r="B434" s="250"/>
      <c r="C434" s="109" t="s">
        <v>1422</v>
      </c>
      <c r="D434" s="123" t="s">
        <v>1495</v>
      </c>
      <c r="E434" s="123">
        <v>7</v>
      </c>
      <c r="F434" s="123">
        <v>7</v>
      </c>
      <c r="G434" s="250"/>
      <c r="H434" s="250"/>
      <c r="I434" s="143">
        <v>9292.3739999999998</v>
      </c>
      <c r="J434" s="143">
        <v>9292.3739999999998</v>
      </c>
      <c r="K434" s="74" t="s">
        <v>45</v>
      </c>
      <c r="L434" s="74" t="s">
        <v>45</v>
      </c>
      <c r="M434" s="83"/>
      <c r="N434" s="143">
        <v>9292.3739999999998</v>
      </c>
      <c r="O434" s="74" t="s">
        <v>45</v>
      </c>
      <c r="P434" s="74" t="s">
        <v>45</v>
      </c>
      <c r="Q434" s="74" t="s">
        <v>45</v>
      </c>
      <c r="R434" s="74" t="s">
        <v>45</v>
      </c>
      <c r="S434" s="74" t="s">
        <v>45</v>
      </c>
      <c r="T434" s="74" t="s">
        <v>45</v>
      </c>
      <c r="U434" s="74" t="s">
        <v>45</v>
      </c>
      <c r="V434" s="74" t="s">
        <v>45</v>
      </c>
      <c r="W434" s="74" t="s">
        <v>45</v>
      </c>
      <c r="X434" s="74" t="s">
        <v>45</v>
      </c>
      <c r="Y434" s="259"/>
      <c r="Z434" s="298"/>
    </row>
    <row r="435" spans="1:26" ht="25.5" customHeight="1" outlineLevel="2" x14ac:dyDescent="0.3">
      <c r="A435" s="78" t="s">
        <v>889</v>
      </c>
      <c r="B435" s="250"/>
      <c r="C435" s="109" t="s">
        <v>1423</v>
      </c>
      <c r="D435" s="123" t="s">
        <v>1495</v>
      </c>
      <c r="E435" s="123">
        <v>13</v>
      </c>
      <c r="F435" s="123">
        <v>13</v>
      </c>
      <c r="G435" s="250"/>
      <c r="H435" s="250"/>
      <c r="I435" s="143">
        <v>20351.916000000001</v>
      </c>
      <c r="J435" s="143">
        <v>20351.916000000001</v>
      </c>
      <c r="K435" s="74" t="s">
        <v>45</v>
      </c>
      <c r="L435" s="74" t="s">
        <v>45</v>
      </c>
      <c r="M435" s="83"/>
      <c r="N435" s="143">
        <v>20351.916000000001</v>
      </c>
      <c r="O435" s="74" t="s">
        <v>45</v>
      </c>
      <c r="P435" s="74" t="s">
        <v>45</v>
      </c>
      <c r="Q435" s="74" t="s">
        <v>45</v>
      </c>
      <c r="R435" s="74" t="s">
        <v>45</v>
      </c>
      <c r="S435" s="74" t="s">
        <v>45</v>
      </c>
      <c r="T435" s="74" t="s">
        <v>45</v>
      </c>
      <c r="U435" s="74" t="s">
        <v>45</v>
      </c>
      <c r="V435" s="74" t="s">
        <v>45</v>
      </c>
      <c r="W435" s="74" t="s">
        <v>45</v>
      </c>
      <c r="X435" s="74" t="s">
        <v>45</v>
      </c>
      <c r="Y435" s="259"/>
      <c r="Z435" s="298"/>
    </row>
    <row r="436" spans="1:26" ht="25.5" customHeight="1" outlineLevel="2" x14ac:dyDescent="0.3">
      <c r="A436" s="78" t="s">
        <v>890</v>
      </c>
      <c r="B436" s="250"/>
      <c r="C436" s="109" t="s">
        <v>1424</v>
      </c>
      <c r="D436" s="123" t="s">
        <v>1495</v>
      </c>
      <c r="E436" s="123">
        <v>30</v>
      </c>
      <c r="F436" s="123">
        <v>30</v>
      </c>
      <c r="G436" s="250"/>
      <c r="H436" s="250"/>
      <c r="I436" s="143">
        <v>54036.15</v>
      </c>
      <c r="J436" s="143">
        <v>54036.15</v>
      </c>
      <c r="K436" s="74" t="s">
        <v>45</v>
      </c>
      <c r="L436" s="74" t="s">
        <v>45</v>
      </c>
      <c r="M436" s="83"/>
      <c r="N436" s="143">
        <v>54036.15</v>
      </c>
      <c r="O436" s="74" t="s">
        <v>45</v>
      </c>
      <c r="P436" s="74" t="s">
        <v>45</v>
      </c>
      <c r="Q436" s="74" t="s">
        <v>45</v>
      </c>
      <c r="R436" s="74" t="s">
        <v>45</v>
      </c>
      <c r="S436" s="74" t="s">
        <v>45</v>
      </c>
      <c r="T436" s="74" t="s">
        <v>45</v>
      </c>
      <c r="U436" s="74" t="s">
        <v>45</v>
      </c>
      <c r="V436" s="74" t="s">
        <v>45</v>
      </c>
      <c r="W436" s="74" t="s">
        <v>45</v>
      </c>
      <c r="X436" s="74" t="s">
        <v>45</v>
      </c>
      <c r="Y436" s="259"/>
      <c r="Z436" s="298"/>
    </row>
    <row r="437" spans="1:26" ht="25.5" customHeight="1" outlineLevel="2" x14ac:dyDescent="0.3">
      <c r="A437" s="78" t="s">
        <v>891</v>
      </c>
      <c r="B437" s="250"/>
      <c r="C437" s="109" t="s">
        <v>1425</v>
      </c>
      <c r="D437" s="123" t="s">
        <v>1495</v>
      </c>
      <c r="E437" s="123">
        <v>30</v>
      </c>
      <c r="F437" s="123">
        <v>30</v>
      </c>
      <c r="G437" s="250"/>
      <c r="H437" s="250"/>
      <c r="I437" s="143">
        <v>68463.33</v>
      </c>
      <c r="J437" s="143">
        <v>68463.33</v>
      </c>
      <c r="K437" s="74" t="s">
        <v>45</v>
      </c>
      <c r="L437" s="74" t="s">
        <v>45</v>
      </c>
      <c r="M437" s="83"/>
      <c r="N437" s="143">
        <v>68463.33</v>
      </c>
      <c r="O437" s="74" t="s">
        <v>45</v>
      </c>
      <c r="P437" s="74" t="s">
        <v>45</v>
      </c>
      <c r="Q437" s="74" t="s">
        <v>45</v>
      </c>
      <c r="R437" s="74" t="s">
        <v>45</v>
      </c>
      <c r="S437" s="74" t="s">
        <v>45</v>
      </c>
      <c r="T437" s="74" t="s">
        <v>45</v>
      </c>
      <c r="U437" s="74" t="s">
        <v>45</v>
      </c>
      <c r="V437" s="74" t="s">
        <v>45</v>
      </c>
      <c r="W437" s="74" t="s">
        <v>45</v>
      </c>
      <c r="X437" s="74" t="s">
        <v>45</v>
      </c>
      <c r="Y437" s="259"/>
      <c r="Z437" s="298"/>
    </row>
    <row r="438" spans="1:26" ht="25.5" customHeight="1" outlineLevel="2" x14ac:dyDescent="0.3">
      <c r="A438" s="78" t="s">
        <v>892</v>
      </c>
      <c r="B438" s="250"/>
      <c r="C438" s="109" t="s">
        <v>1426</v>
      </c>
      <c r="D438" s="123" t="s">
        <v>1495</v>
      </c>
      <c r="E438" s="123">
        <v>25</v>
      </c>
      <c r="F438" s="123">
        <v>25</v>
      </c>
      <c r="G438" s="250"/>
      <c r="H438" s="250"/>
      <c r="I438" s="143">
        <v>80273.024999999994</v>
      </c>
      <c r="J438" s="143">
        <v>80273.024999999994</v>
      </c>
      <c r="K438" s="74" t="s">
        <v>45</v>
      </c>
      <c r="L438" s="74" t="s">
        <v>45</v>
      </c>
      <c r="M438" s="83"/>
      <c r="N438" s="143">
        <v>80273.024999999994</v>
      </c>
      <c r="O438" s="74" t="s">
        <v>45</v>
      </c>
      <c r="P438" s="74" t="s">
        <v>45</v>
      </c>
      <c r="Q438" s="74" t="s">
        <v>45</v>
      </c>
      <c r="R438" s="74" t="s">
        <v>45</v>
      </c>
      <c r="S438" s="74" t="s">
        <v>45</v>
      </c>
      <c r="T438" s="74" t="s">
        <v>45</v>
      </c>
      <c r="U438" s="74" t="s">
        <v>45</v>
      </c>
      <c r="V438" s="74" t="s">
        <v>45</v>
      </c>
      <c r="W438" s="74" t="s">
        <v>45</v>
      </c>
      <c r="X438" s="74" t="s">
        <v>45</v>
      </c>
      <c r="Y438" s="259"/>
      <c r="Z438" s="298"/>
    </row>
    <row r="439" spans="1:26" ht="25.5" customHeight="1" outlineLevel="2" x14ac:dyDescent="0.3">
      <c r="A439" s="78" t="s">
        <v>893</v>
      </c>
      <c r="B439" s="250"/>
      <c r="C439" s="109" t="s">
        <v>1427</v>
      </c>
      <c r="D439" s="123" t="s">
        <v>1495</v>
      </c>
      <c r="E439" s="123">
        <v>18</v>
      </c>
      <c r="F439" s="123">
        <v>18</v>
      </c>
      <c r="G439" s="250"/>
      <c r="H439" s="250"/>
      <c r="I439" s="143">
        <v>69444</v>
      </c>
      <c r="J439" s="143">
        <v>69444</v>
      </c>
      <c r="K439" s="74" t="s">
        <v>45</v>
      </c>
      <c r="L439" s="74" t="s">
        <v>45</v>
      </c>
      <c r="M439" s="83"/>
      <c r="N439" s="143">
        <v>69444</v>
      </c>
      <c r="O439" s="74" t="s">
        <v>45</v>
      </c>
      <c r="P439" s="74" t="s">
        <v>45</v>
      </c>
      <c r="Q439" s="74" t="s">
        <v>45</v>
      </c>
      <c r="R439" s="74" t="s">
        <v>45</v>
      </c>
      <c r="S439" s="74" t="s">
        <v>45</v>
      </c>
      <c r="T439" s="74" t="s">
        <v>45</v>
      </c>
      <c r="U439" s="74" t="s">
        <v>45</v>
      </c>
      <c r="V439" s="74" t="s">
        <v>45</v>
      </c>
      <c r="W439" s="74" t="s">
        <v>45</v>
      </c>
      <c r="X439" s="74" t="s">
        <v>45</v>
      </c>
      <c r="Y439" s="259"/>
      <c r="Z439" s="298"/>
    </row>
    <row r="440" spans="1:26" ht="25.5" customHeight="1" outlineLevel="2" x14ac:dyDescent="0.3">
      <c r="A440" s="78" t="s">
        <v>894</v>
      </c>
      <c r="B440" s="250"/>
      <c r="C440" s="109" t="s">
        <v>1428</v>
      </c>
      <c r="D440" s="123" t="s">
        <v>1495</v>
      </c>
      <c r="E440" s="123">
        <v>1</v>
      </c>
      <c r="F440" s="123">
        <v>1</v>
      </c>
      <c r="G440" s="250"/>
      <c r="H440" s="250"/>
      <c r="I440" s="143">
        <v>5505</v>
      </c>
      <c r="J440" s="143">
        <v>5505</v>
      </c>
      <c r="K440" s="74" t="s">
        <v>45</v>
      </c>
      <c r="L440" s="74" t="s">
        <v>45</v>
      </c>
      <c r="M440" s="83"/>
      <c r="N440" s="143">
        <v>5505</v>
      </c>
      <c r="O440" s="74" t="s">
        <v>45</v>
      </c>
      <c r="P440" s="74" t="s">
        <v>45</v>
      </c>
      <c r="Q440" s="74" t="s">
        <v>45</v>
      </c>
      <c r="R440" s="74" t="s">
        <v>45</v>
      </c>
      <c r="S440" s="74" t="s">
        <v>45</v>
      </c>
      <c r="T440" s="74" t="s">
        <v>45</v>
      </c>
      <c r="U440" s="74" t="s">
        <v>45</v>
      </c>
      <c r="V440" s="74" t="s">
        <v>45</v>
      </c>
      <c r="W440" s="74" t="s">
        <v>45</v>
      </c>
      <c r="X440" s="74" t="s">
        <v>45</v>
      </c>
      <c r="Y440" s="259"/>
      <c r="Z440" s="298"/>
    </row>
    <row r="441" spans="1:26" ht="25.5" customHeight="1" outlineLevel="2" x14ac:dyDescent="0.3">
      <c r="A441" s="78" t="s">
        <v>895</v>
      </c>
      <c r="B441" s="250"/>
      <c r="C441" s="109" t="s">
        <v>1429</v>
      </c>
      <c r="D441" s="123" t="s">
        <v>1495</v>
      </c>
      <c r="E441" s="123">
        <v>2</v>
      </c>
      <c r="F441" s="123">
        <v>2</v>
      </c>
      <c r="G441" s="250"/>
      <c r="H441" s="250"/>
      <c r="I441" s="143">
        <v>2620</v>
      </c>
      <c r="J441" s="143">
        <v>2620</v>
      </c>
      <c r="K441" s="74" t="s">
        <v>45</v>
      </c>
      <c r="L441" s="74" t="s">
        <v>45</v>
      </c>
      <c r="M441" s="83"/>
      <c r="N441" s="143">
        <v>2620</v>
      </c>
      <c r="O441" s="74" t="s">
        <v>45</v>
      </c>
      <c r="P441" s="74" t="s">
        <v>45</v>
      </c>
      <c r="Q441" s="74" t="s">
        <v>45</v>
      </c>
      <c r="R441" s="74" t="s">
        <v>45</v>
      </c>
      <c r="S441" s="74" t="s">
        <v>45</v>
      </c>
      <c r="T441" s="74" t="s">
        <v>45</v>
      </c>
      <c r="U441" s="74" t="s">
        <v>45</v>
      </c>
      <c r="V441" s="74" t="s">
        <v>45</v>
      </c>
      <c r="W441" s="74" t="s">
        <v>45</v>
      </c>
      <c r="X441" s="74" t="s">
        <v>45</v>
      </c>
      <c r="Y441" s="259"/>
      <c r="Z441" s="298"/>
    </row>
    <row r="442" spans="1:26" ht="25.5" customHeight="1" outlineLevel="2" x14ac:dyDescent="0.3">
      <c r="A442" s="78" t="s">
        <v>896</v>
      </c>
      <c r="B442" s="250"/>
      <c r="C442" s="109" t="s">
        <v>1430</v>
      </c>
      <c r="D442" s="123" t="s">
        <v>1495</v>
      </c>
      <c r="E442" s="123">
        <v>3</v>
      </c>
      <c r="F442" s="123">
        <v>3</v>
      </c>
      <c r="G442" s="250"/>
      <c r="H442" s="250"/>
      <c r="I442" s="143">
        <v>4815</v>
      </c>
      <c r="J442" s="143">
        <v>4815</v>
      </c>
      <c r="K442" s="74" t="s">
        <v>45</v>
      </c>
      <c r="L442" s="74" t="s">
        <v>45</v>
      </c>
      <c r="M442" s="83"/>
      <c r="N442" s="143">
        <v>4815</v>
      </c>
      <c r="O442" s="74" t="s">
        <v>45</v>
      </c>
      <c r="P442" s="74" t="s">
        <v>45</v>
      </c>
      <c r="Q442" s="74" t="s">
        <v>45</v>
      </c>
      <c r="R442" s="74" t="s">
        <v>45</v>
      </c>
      <c r="S442" s="74" t="s">
        <v>45</v>
      </c>
      <c r="T442" s="74" t="s">
        <v>45</v>
      </c>
      <c r="U442" s="74" t="s">
        <v>45</v>
      </c>
      <c r="V442" s="74" t="s">
        <v>45</v>
      </c>
      <c r="W442" s="74" t="s">
        <v>45</v>
      </c>
      <c r="X442" s="74" t="s">
        <v>45</v>
      </c>
      <c r="Y442" s="259"/>
      <c r="Z442" s="298"/>
    </row>
    <row r="443" spans="1:26" ht="25.5" customHeight="1" outlineLevel="2" x14ac:dyDescent="0.3">
      <c r="A443" s="78" t="s">
        <v>897</v>
      </c>
      <c r="B443" s="250"/>
      <c r="C443" s="109" t="s">
        <v>1431</v>
      </c>
      <c r="D443" s="123" t="s">
        <v>1495</v>
      </c>
      <c r="E443" s="123">
        <v>3</v>
      </c>
      <c r="F443" s="123">
        <v>3</v>
      </c>
      <c r="G443" s="250"/>
      <c r="H443" s="250"/>
      <c r="I443" s="143">
        <v>6030</v>
      </c>
      <c r="J443" s="143">
        <v>6030</v>
      </c>
      <c r="K443" s="74" t="s">
        <v>45</v>
      </c>
      <c r="L443" s="74" t="s">
        <v>45</v>
      </c>
      <c r="M443" s="83"/>
      <c r="N443" s="143">
        <v>6030</v>
      </c>
      <c r="O443" s="74" t="s">
        <v>45</v>
      </c>
      <c r="P443" s="74" t="s">
        <v>45</v>
      </c>
      <c r="Q443" s="74" t="s">
        <v>45</v>
      </c>
      <c r="R443" s="74" t="s">
        <v>45</v>
      </c>
      <c r="S443" s="74" t="s">
        <v>45</v>
      </c>
      <c r="T443" s="74" t="s">
        <v>45</v>
      </c>
      <c r="U443" s="74" t="s">
        <v>45</v>
      </c>
      <c r="V443" s="74" t="s">
        <v>45</v>
      </c>
      <c r="W443" s="74" t="s">
        <v>45</v>
      </c>
      <c r="X443" s="74" t="s">
        <v>45</v>
      </c>
      <c r="Y443" s="259"/>
      <c r="Z443" s="298"/>
    </row>
    <row r="444" spans="1:26" ht="25.5" customHeight="1" outlineLevel="2" x14ac:dyDescent="0.3">
      <c r="A444" s="78" t="s">
        <v>898</v>
      </c>
      <c r="B444" s="250"/>
      <c r="C444" s="109" t="s">
        <v>1432</v>
      </c>
      <c r="D444" s="123" t="s">
        <v>1495</v>
      </c>
      <c r="E444" s="123">
        <v>1</v>
      </c>
      <c r="F444" s="123">
        <v>1</v>
      </c>
      <c r="G444" s="250"/>
      <c r="H444" s="250"/>
      <c r="I444" s="143">
        <v>5100</v>
      </c>
      <c r="J444" s="143">
        <v>5100</v>
      </c>
      <c r="K444" s="74" t="s">
        <v>45</v>
      </c>
      <c r="L444" s="74" t="s">
        <v>45</v>
      </c>
      <c r="M444" s="83"/>
      <c r="N444" s="143">
        <v>5100</v>
      </c>
      <c r="O444" s="74" t="s">
        <v>45</v>
      </c>
      <c r="P444" s="74" t="s">
        <v>45</v>
      </c>
      <c r="Q444" s="74" t="s">
        <v>45</v>
      </c>
      <c r="R444" s="74" t="s">
        <v>45</v>
      </c>
      <c r="S444" s="74" t="s">
        <v>45</v>
      </c>
      <c r="T444" s="74" t="s">
        <v>45</v>
      </c>
      <c r="U444" s="74" t="s">
        <v>45</v>
      </c>
      <c r="V444" s="74" t="s">
        <v>45</v>
      </c>
      <c r="W444" s="74" t="s">
        <v>45</v>
      </c>
      <c r="X444" s="74" t="s">
        <v>45</v>
      </c>
      <c r="Y444" s="259"/>
      <c r="Z444" s="298"/>
    </row>
    <row r="445" spans="1:26" ht="25.5" customHeight="1" outlineLevel="2" x14ac:dyDescent="0.3">
      <c r="A445" s="78" t="s">
        <v>899</v>
      </c>
      <c r="B445" s="250"/>
      <c r="C445" s="109" t="s">
        <v>1433</v>
      </c>
      <c r="D445" s="123" t="s">
        <v>1495</v>
      </c>
      <c r="E445" s="123">
        <v>1</v>
      </c>
      <c r="F445" s="123">
        <v>1</v>
      </c>
      <c r="G445" s="250"/>
      <c r="H445" s="250"/>
      <c r="I445" s="143">
        <v>6100</v>
      </c>
      <c r="J445" s="143">
        <v>6100</v>
      </c>
      <c r="K445" s="74" t="s">
        <v>45</v>
      </c>
      <c r="L445" s="74" t="s">
        <v>45</v>
      </c>
      <c r="M445" s="83"/>
      <c r="N445" s="143">
        <v>6100</v>
      </c>
      <c r="O445" s="74" t="s">
        <v>45</v>
      </c>
      <c r="P445" s="74" t="s">
        <v>45</v>
      </c>
      <c r="Q445" s="74" t="s">
        <v>45</v>
      </c>
      <c r="R445" s="74" t="s">
        <v>45</v>
      </c>
      <c r="S445" s="74" t="s">
        <v>45</v>
      </c>
      <c r="T445" s="74" t="s">
        <v>45</v>
      </c>
      <c r="U445" s="74" t="s">
        <v>45</v>
      </c>
      <c r="V445" s="74" t="s">
        <v>45</v>
      </c>
      <c r="W445" s="74" t="s">
        <v>45</v>
      </c>
      <c r="X445" s="74" t="s">
        <v>45</v>
      </c>
      <c r="Y445" s="259"/>
      <c r="Z445" s="298"/>
    </row>
    <row r="446" spans="1:26" ht="25.5" customHeight="1" outlineLevel="2" x14ac:dyDescent="0.3">
      <c r="A446" s="78" t="s">
        <v>900</v>
      </c>
      <c r="B446" s="250"/>
      <c r="C446" s="109" t="s">
        <v>1434</v>
      </c>
      <c r="D446" s="123" t="s">
        <v>1495</v>
      </c>
      <c r="E446" s="123">
        <v>1</v>
      </c>
      <c r="F446" s="123">
        <v>1</v>
      </c>
      <c r="G446" s="250"/>
      <c r="H446" s="250"/>
      <c r="I446" s="143">
        <v>7200</v>
      </c>
      <c r="J446" s="143">
        <v>7200</v>
      </c>
      <c r="K446" s="74" t="s">
        <v>45</v>
      </c>
      <c r="L446" s="74" t="s">
        <v>45</v>
      </c>
      <c r="M446" s="83"/>
      <c r="N446" s="143">
        <v>7200</v>
      </c>
      <c r="O446" s="74" t="s">
        <v>45</v>
      </c>
      <c r="P446" s="74" t="s">
        <v>45</v>
      </c>
      <c r="Q446" s="74" t="s">
        <v>45</v>
      </c>
      <c r="R446" s="74" t="s">
        <v>45</v>
      </c>
      <c r="S446" s="74" t="s">
        <v>45</v>
      </c>
      <c r="T446" s="74" t="s">
        <v>45</v>
      </c>
      <c r="U446" s="74" t="s">
        <v>45</v>
      </c>
      <c r="V446" s="74" t="s">
        <v>45</v>
      </c>
      <c r="W446" s="74" t="s">
        <v>45</v>
      </c>
      <c r="X446" s="74" t="s">
        <v>45</v>
      </c>
      <c r="Y446" s="259"/>
      <c r="Z446" s="298"/>
    </row>
    <row r="447" spans="1:26" ht="25.5" customHeight="1" outlineLevel="2" x14ac:dyDescent="0.3">
      <c r="A447" s="78" t="s">
        <v>901</v>
      </c>
      <c r="B447" s="250"/>
      <c r="C447" s="109" t="s">
        <v>1435</v>
      </c>
      <c r="D447" s="123" t="s">
        <v>1495</v>
      </c>
      <c r="E447" s="123">
        <v>8</v>
      </c>
      <c r="F447" s="123">
        <v>8</v>
      </c>
      <c r="G447" s="250"/>
      <c r="H447" s="250"/>
      <c r="I447" s="143">
        <v>108430.72099999999</v>
      </c>
      <c r="J447" s="143">
        <v>108430.72099999999</v>
      </c>
      <c r="K447" s="74" t="s">
        <v>45</v>
      </c>
      <c r="L447" s="74" t="s">
        <v>45</v>
      </c>
      <c r="M447" s="83"/>
      <c r="N447" s="143">
        <v>108430.72099999999</v>
      </c>
      <c r="O447" s="74" t="s">
        <v>45</v>
      </c>
      <c r="P447" s="74" t="s">
        <v>45</v>
      </c>
      <c r="Q447" s="74" t="s">
        <v>45</v>
      </c>
      <c r="R447" s="74" t="s">
        <v>45</v>
      </c>
      <c r="S447" s="74" t="s">
        <v>45</v>
      </c>
      <c r="T447" s="74" t="s">
        <v>45</v>
      </c>
      <c r="U447" s="74" t="s">
        <v>45</v>
      </c>
      <c r="V447" s="74" t="s">
        <v>45</v>
      </c>
      <c r="W447" s="74" t="s">
        <v>45</v>
      </c>
      <c r="X447" s="74" t="s">
        <v>45</v>
      </c>
      <c r="Y447" s="259"/>
      <c r="Z447" s="298"/>
    </row>
    <row r="448" spans="1:26" ht="25.5" customHeight="1" outlineLevel="2" x14ac:dyDescent="0.3">
      <c r="A448" s="78" t="s">
        <v>902</v>
      </c>
      <c r="B448" s="250"/>
      <c r="C448" s="109" t="s">
        <v>1436</v>
      </c>
      <c r="D448" s="123" t="s">
        <v>1495</v>
      </c>
      <c r="E448" s="123">
        <v>45</v>
      </c>
      <c r="F448" s="123">
        <v>45</v>
      </c>
      <c r="G448" s="250"/>
      <c r="H448" s="250"/>
      <c r="I448" s="143">
        <v>67563.434999999998</v>
      </c>
      <c r="J448" s="143">
        <v>67563.434999999998</v>
      </c>
      <c r="K448" s="74" t="s">
        <v>45</v>
      </c>
      <c r="L448" s="74" t="s">
        <v>45</v>
      </c>
      <c r="M448" s="83"/>
      <c r="N448" s="143">
        <v>67563.434999999998</v>
      </c>
      <c r="O448" s="74" t="s">
        <v>45</v>
      </c>
      <c r="P448" s="74" t="s">
        <v>45</v>
      </c>
      <c r="Q448" s="74" t="s">
        <v>45</v>
      </c>
      <c r="R448" s="74" t="s">
        <v>45</v>
      </c>
      <c r="S448" s="74" t="s">
        <v>45</v>
      </c>
      <c r="T448" s="74" t="s">
        <v>45</v>
      </c>
      <c r="U448" s="74" t="s">
        <v>45</v>
      </c>
      <c r="V448" s="74" t="s">
        <v>45</v>
      </c>
      <c r="W448" s="74" t="s">
        <v>45</v>
      </c>
      <c r="X448" s="74" t="s">
        <v>45</v>
      </c>
      <c r="Y448" s="259"/>
      <c r="Z448" s="298"/>
    </row>
    <row r="449" spans="1:26" ht="50.25" customHeight="1" outlineLevel="2" x14ac:dyDescent="0.3">
      <c r="A449" s="78" t="s">
        <v>903</v>
      </c>
      <c r="B449" s="250"/>
      <c r="C449" s="109" t="s">
        <v>1437</v>
      </c>
      <c r="D449" s="123" t="s">
        <v>1495</v>
      </c>
      <c r="E449" s="123">
        <v>4</v>
      </c>
      <c r="F449" s="123">
        <v>4</v>
      </c>
      <c r="G449" s="250"/>
      <c r="H449" s="250"/>
      <c r="I449" s="143">
        <v>16864</v>
      </c>
      <c r="J449" s="143">
        <v>16864</v>
      </c>
      <c r="K449" s="74" t="s">
        <v>45</v>
      </c>
      <c r="L449" s="74" t="s">
        <v>45</v>
      </c>
      <c r="M449" s="83"/>
      <c r="N449" s="143">
        <v>16864</v>
      </c>
      <c r="O449" s="74" t="s">
        <v>45</v>
      </c>
      <c r="P449" s="74" t="s">
        <v>45</v>
      </c>
      <c r="Q449" s="74" t="s">
        <v>45</v>
      </c>
      <c r="R449" s="74" t="s">
        <v>45</v>
      </c>
      <c r="S449" s="74" t="s">
        <v>45</v>
      </c>
      <c r="T449" s="74" t="s">
        <v>45</v>
      </c>
      <c r="U449" s="74" t="s">
        <v>45</v>
      </c>
      <c r="V449" s="74" t="s">
        <v>45</v>
      </c>
      <c r="W449" s="74" t="s">
        <v>45</v>
      </c>
      <c r="X449" s="74" t="s">
        <v>45</v>
      </c>
      <c r="Y449" s="259"/>
      <c r="Z449" s="298"/>
    </row>
    <row r="450" spans="1:26" ht="54" customHeight="1" outlineLevel="2" x14ac:dyDescent="0.3">
      <c r="A450" s="78" t="s">
        <v>904</v>
      </c>
      <c r="B450" s="250"/>
      <c r="C450" s="109" t="s">
        <v>1438</v>
      </c>
      <c r="D450" s="123" t="s">
        <v>1495</v>
      </c>
      <c r="E450" s="123">
        <v>3</v>
      </c>
      <c r="F450" s="123">
        <v>3</v>
      </c>
      <c r="G450" s="250"/>
      <c r="H450" s="250"/>
      <c r="I450" s="143">
        <v>33855</v>
      </c>
      <c r="J450" s="143">
        <v>33855</v>
      </c>
      <c r="K450" s="74" t="s">
        <v>45</v>
      </c>
      <c r="L450" s="74" t="s">
        <v>45</v>
      </c>
      <c r="M450" s="83"/>
      <c r="N450" s="143">
        <v>33855</v>
      </c>
      <c r="O450" s="74" t="s">
        <v>45</v>
      </c>
      <c r="P450" s="74" t="s">
        <v>45</v>
      </c>
      <c r="Q450" s="74" t="s">
        <v>45</v>
      </c>
      <c r="R450" s="74" t="s">
        <v>45</v>
      </c>
      <c r="S450" s="74" t="s">
        <v>45</v>
      </c>
      <c r="T450" s="74" t="s">
        <v>45</v>
      </c>
      <c r="U450" s="74" t="s">
        <v>45</v>
      </c>
      <c r="V450" s="74" t="s">
        <v>45</v>
      </c>
      <c r="W450" s="74" t="s">
        <v>45</v>
      </c>
      <c r="X450" s="74" t="s">
        <v>45</v>
      </c>
      <c r="Y450" s="259"/>
      <c r="Z450" s="298"/>
    </row>
    <row r="451" spans="1:26" ht="48" customHeight="1" outlineLevel="2" x14ac:dyDescent="0.3">
      <c r="A451" s="78" t="s">
        <v>905</v>
      </c>
      <c r="B451" s="250"/>
      <c r="C451" s="109" t="s">
        <v>1439</v>
      </c>
      <c r="D451" s="123" t="s">
        <v>1495</v>
      </c>
      <c r="E451" s="123">
        <v>3</v>
      </c>
      <c r="F451" s="123">
        <v>3</v>
      </c>
      <c r="G451" s="250"/>
      <c r="H451" s="250"/>
      <c r="I451" s="143">
        <v>25276.5</v>
      </c>
      <c r="J451" s="143">
        <v>25276.5</v>
      </c>
      <c r="K451" s="74" t="s">
        <v>45</v>
      </c>
      <c r="L451" s="74" t="s">
        <v>45</v>
      </c>
      <c r="M451" s="83"/>
      <c r="N451" s="143">
        <v>25276.5</v>
      </c>
      <c r="O451" s="74" t="s">
        <v>45</v>
      </c>
      <c r="P451" s="74" t="s">
        <v>45</v>
      </c>
      <c r="Q451" s="74" t="s">
        <v>45</v>
      </c>
      <c r="R451" s="74" t="s">
        <v>45</v>
      </c>
      <c r="S451" s="74" t="s">
        <v>45</v>
      </c>
      <c r="T451" s="74" t="s">
        <v>45</v>
      </c>
      <c r="U451" s="74" t="s">
        <v>45</v>
      </c>
      <c r="V451" s="74" t="s">
        <v>45</v>
      </c>
      <c r="W451" s="74" t="s">
        <v>45</v>
      </c>
      <c r="X451" s="74" t="s">
        <v>45</v>
      </c>
      <c r="Y451" s="259"/>
      <c r="Z451" s="298"/>
    </row>
    <row r="452" spans="1:26" ht="48" customHeight="1" outlineLevel="2" x14ac:dyDescent="0.3">
      <c r="A452" s="78" t="s">
        <v>906</v>
      </c>
      <c r="B452" s="250"/>
      <c r="C452" s="109" t="s">
        <v>1440</v>
      </c>
      <c r="D452" s="123" t="s">
        <v>1495</v>
      </c>
      <c r="E452" s="123">
        <v>2</v>
      </c>
      <c r="F452" s="123">
        <v>2</v>
      </c>
      <c r="G452" s="250"/>
      <c r="H452" s="250"/>
      <c r="I452" s="143">
        <v>11545</v>
      </c>
      <c r="J452" s="143">
        <v>11545</v>
      </c>
      <c r="K452" s="74" t="s">
        <v>45</v>
      </c>
      <c r="L452" s="74" t="s">
        <v>45</v>
      </c>
      <c r="M452" s="83"/>
      <c r="N452" s="143">
        <v>11545</v>
      </c>
      <c r="O452" s="74" t="s">
        <v>45</v>
      </c>
      <c r="P452" s="74" t="s">
        <v>45</v>
      </c>
      <c r="Q452" s="74" t="s">
        <v>45</v>
      </c>
      <c r="R452" s="74" t="s">
        <v>45</v>
      </c>
      <c r="S452" s="74" t="s">
        <v>45</v>
      </c>
      <c r="T452" s="74" t="s">
        <v>45</v>
      </c>
      <c r="U452" s="74" t="s">
        <v>45</v>
      </c>
      <c r="V452" s="74" t="s">
        <v>45</v>
      </c>
      <c r="W452" s="74" t="s">
        <v>45</v>
      </c>
      <c r="X452" s="74" t="s">
        <v>45</v>
      </c>
      <c r="Y452" s="259"/>
      <c r="Z452" s="298"/>
    </row>
    <row r="453" spans="1:26" ht="32.25" customHeight="1" outlineLevel="2" x14ac:dyDescent="0.3">
      <c r="A453" s="78" t="s">
        <v>907</v>
      </c>
      <c r="B453" s="250"/>
      <c r="C453" s="109" t="s">
        <v>1441</v>
      </c>
      <c r="D453" s="123" t="s">
        <v>1495</v>
      </c>
      <c r="E453" s="123">
        <v>2</v>
      </c>
      <c r="F453" s="123">
        <v>2</v>
      </c>
      <c r="G453" s="250"/>
      <c r="H453" s="250"/>
      <c r="I453" s="143">
        <v>16065</v>
      </c>
      <c r="J453" s="143">
        <v>16065</v>
      </c>
      <c r="K453" s="74" t="s">
        <v>45</v>
      </c>
      <c r="L453" s="74" t="s">
        <v>45</v>
      </c>
      <c r="M453" s="83"/>
      <c r="N453" s="143">
        <v>16065</v>
      </c>
      <c r="O453" s="74" t="s">
        <v>45</v>
      </c>
      <c r="P453" s="74" t="s">
        <v>45</v>
      </c>
      <c r="Q453" s="74" t="s">
        <v>45</v>
      </c>
      <c r="R453" s="74" t="s">
        <v>45</v>
      </c>
      <c r="S453" s="74" t="s">
        <v>45</v>
      </c>
      <c r="T453" s="74" t="s">
        <v>45</v>
      </c>
      <c r="U453" s="74" t="s">
        <v>45</v>
      </c>
      <c r="V453" s="74" t="s">
        <v>45</v>
      </c>
      <c r="W453" s="74" t="s">
        <v>45</v>
      </c>
      <c r="X453" s="74" t="s">
        <v>45</v>
      </c>
      <c r="Y453" s="259"/>
      <c r="Z453" s="298"/>
    </row>
    <row r="454" spans="1:26" ht="32.25" customHeight="1" outlineLevel="2" x14ac:dyDescent="0.3">
      <c r="A454" s="78" t="s">
        <v>908</v>
      </c>
      <c r="B454" s="250"/>
      <c r="C454" s="109" t="s">
        <v>1442</v>
      </c>
      <c r="D454" s="123" t="s">
        <v>1495</v>
      </c>
      <c r="E454" s="123">
        <v>68</v>
      </c>
      <c r="F454" s="123">
        <v>68</v>
      </c>
      <c r="G454" s="250"/>
      <c r="H454" s="250"/>
      <c r="I454" s="143">
        <v>17340</v>
      </c>
      <c r="J454" s="143">
        <v>17340</v>
      </c>
      <c r="K454" s="74" t="s">
        <v>45</v>
      </c>
      <c r="L454" s="74" t="s">
        <v>45</v>
      </c>
      <c r="M454" s="83"/>
      <c r="N454" s="143">
        <v>17340</v>
      </c>
      <c r="O454" s="74" t="s">
        <v>45</v>
      </c>
      <c r="P454" s="74" t="s">
        <v>45</v>
      </c>
      <c r="Q454" s="74" t="s">
        <v>45</v>
      </c>
      <c r="R454" s="74" t="s">
        <v>45</v>
      </c>
      <c r="S454" s="74" t="s">
        <v>45</v>
      </c>
      <c r="T454" s="74" t="s">
        <v>45</v>
      </c>
      <c r="U454" s="74" t="s">
        <v>45</v>
      </c>
      <c r="V454" s="74" t="s">
        <v>45</v>
      </c>
      <c r="W454" s="74" t="s">
        <v>45</v>
      </c>
      <c r="X454" s="74" t="s">
        <v>45</v>
      </c>
      <c r="Y454" s="259"/>
      <c r="Z454" s="298"/>
    </row>
    <row r="455" spans="1:26" ht="32.25" customHeight="1" outlineLevel="2" x14ac:dyDescent="0.3">
      <c r="A455" s="78" t="s">
        <v>909</v>
      </c>
      <c r="B455" s="250"/>
      <c r="C455" s="109" t="s">
        <v>1443</v>
      </c>
      <c r="D455" s="123" t="s">
        <v>1495</v>
      </c>
      <c r="E455" s="123">
        <v>10</v>
      </c>
      <c r="F455" s="123">
        <v>10</v>
      </c>
      <c r="G455" s="250"/>
      <c r="H455" s="250"/>
      <c r="I455" s="143">
        <v>7847.35</v>
      </c>
      <c r="J455" s="143">
        <v>7847.35</v>
      </c>
      <c r="K455" s="74" t="s">
        <v>45</v>
      </c>
      <c r="L455" s="74" t="s">
        <v>45</v>
      </c>
      <c r="M455" s="83"/>
      <c r="N455" s="143">
        <v>7847.35</v>
      </c>
      <c r="O455" s="74" t="s">
        <v>45</v>
      </c>
      <c r="P455" s="74" t="s">
        <v>45</v>
      </c>
      <c r="Q455" s="74" t="s">
        <v>45</v>
      </c>
      <c r="R455" s="74" t="s">
        <v>45</v>
      </c>
      <c r="S455" s="74" t="s">
        <v>45</v>
      </c>
      <c r="T455" s="74" t="s">
        <v>45</v>
      </c>
      <c r="U455" s="74" t="s">
        <v>45</v>
      </c>
      <c r="V455" s="74" t="s">
        <v>45</v>
      </c>
      <c r="W455" s="74" t="s">
        <v>45</v>
      </c>
      <c r="X455" s="74" t="s">
        <v>45</v>
      </c>
      <c r="Y455" s="259"/>
      <c r="Z455" s="298"/>
    </row>
    <row r="456" spans="1:26" ht="32.25" customHeight="1" outlineLevel="2" x14ac:dyDescent="0.3">
      <c r="A456" s="78" t="s">
        <v>910</v>
      </c>
      <c r="B456" s="250"/>
      <c r="C456" s="109" t="s">
        <v>1444</v>
      </c>
      <c r="D456" s="123" t="s">
        <v>1495</v>
      </c>
      <c r="E456" s="123">
        <v>18</v>
      </c>
      <c r="F456" s="123">
        <v>18</v>
      </c>
      <c r="G456" s="250"/>
      <c r="H456" s="250"/>
      <c r="I456" s="143">
        <v>5140</v>
      </c>
      <c r="J456" s="143">
        <v>5140</v>
      </c>
      <c r="K456" s="74" t="s">
        <v>45</v>
      </c>
      <c r="L456" s="74" t="s">
        <v>45</v>
      </c>
      <c r="M456" s="83"/>
      <c r="N456" s="143">
        <v>5140</v>
      </c>
      <c r="O456" s="74" t="s">
        <v>45</v>
      </c>
      <c r="P456" s="74" t="s">
        <v>45</v>
      </c>
      <c r="Q456" s="74" t="s">
        <v>45</v>
      </c>
      <c r="R456" s="74" t="s">
        <v>45</v>
      </c>
      <c r="S456" s="74" t="s">
        <v>45</v>
      </c>
      <c r="T456" s="74" t="s">
        <v>45</v>
      </c>
      <c r="U456" s="74" t="s">
        <v>45</v>
      </c>
      <c r="V456" s="74" t="s">
        <v>45</v>
      </c>
      <c r="W456" s="74" t="s">
        <v>45</v>
      </c>
      <c r="X456" s="74" t="s">
        <v>45</v>
      </c>
      <c r="Y456" s="259"/>
      <c r="Z456" s="298"/>
    </row>
    <row r="457" spans="1:26" ht="32.25" customHeight="1" outlineLevel="2" x14ac:dyDescent="0.3">
      <c r="A457" s="78" t="s">
        <v>911</v>
      </c>
      <c r="B457" s="250"/>
      <c r="C457" s="109" t="s">
        <v>1445</v>
      </c>
      <c r="D457" s="123" t="s">
        <v>1495</v>
      </c>
      <c r="E457" s="123">
        <v>24</v>
      </c>
      <c r="F457" s="123">
        <v>24</v>
      </c>
      <c r="G457" s="250"/>
      <c r="H457" s="250"/>
      <c r="I457" s="143">
        <v>5708.5</v>
      </c>
      <c r="J457" s="143">
        <v>5708.5</v>
      </c>
      <c r="K457" s="74" t="s">
        <v>45</v>
      </c>
      <c r="L457" s="74" t="s">
        <v>45</v>
      </c>
      <c r="M457" s="83"/>
      <c r="N457" s="143">
        <v>5708.5</v>
      </c>
      <c r="O457" s="74" t="s">
        <v>45</v>
      </c>
      <c r="P457" s="74" t="s">
        <v>45</v>
      </c>
      <c r="Q457" s="74" t="s">
        <v>45</v>
      </c>
      <c r="R457" s="74" t="s">
        <v>45</v>
      </c>
      <c r="S457" s="74" t="s">
        <v>45</v>
      </c>
      <c r="T457" s="74" t="s">
        <v>45</v>
      </c>
      <c r="U457" s="74" t="s">
        <v>45</v>
      </c>
      <c r="V457" s="74" t="s">
        <v>45</v>
      </c>
      <c r="W457" s="74" t="s">
        <v>45</v>
      </c>
      <c r="X457" s="74" t="s">
        <v>45</v>
      </c>
      <c r="Y457" s="259"/>
      <c r="Z457" s="298"/>
    </row>
    <row r="458" spans="1:26" ht="32.25" customHeight="1" outlineLevel="2" x14ac:dyDescent="0.3">
      <c r="A458" s="78" t="s">
        <v>912</v>
      </c>
      <c r="B458" s="250"/>
      <c r="C458" s="109" t="s">
        <v>1446</v>
      </c>
      <c r="D458" s="123" t="s">
        <v>1495</v>
      </c>
      <c r="E458" s="123">
        <v>10</v>
      </c>
      <c r="F458" s="123">
        <v>10</v>
      </c>
      <c r="G458" s="250"/>
      <c r="H458" s="250"/>
      <c r="I458" s="143">
        <v>1370</v>
      </c>
      <c r="J458" s="143">
        <v>1370</v>
      </c>
      <c r="K458" s="74" t="s">
        <v>45</v>
      </c>
      <c r="L458" s="74" t="s">
        <v>45</v>
      </c>
      <c r="M458" s="83"/>
      <c r="N458" s="143">
        <v>1370</v>
      </c>
      <c r="O458" s="74" t="s">
        <v>45</v>
      </c>
      <c r="P458" s="74" t="s">
        <v>45</v>
      </c>
      <c r="Q458" s="74" t="s">
        <v>45</v>
      </c>
      <c r="R458" s="74" t="s">
        <v>45</v>
      </c>
      <c r="S458" s="74" t="s">
        <v>45</v>
      </c>
      <c r="T458" s="74" t="s">
        <v>45</v>
      </c>
      <c r="U458" s="74" t="s">
        <v>45</v>
      </c>
      <c r="V458" s="74" t="s">
        <v>45</v>
      </c>
      <c r="W458" s="74" t="s">
        <v>45</v>
      </c>
      <c r="X458" s="74" t="s">
        <v>45</v>
      </c>
      <c r="Y458" s="259"/>
      <c r="Z458" s="298"/>
    </row>
    <row r="459" spans="1:26" ht="32.25" customHeight="1" outlineLevel="2" x14ac:dyDescent="0.3">
      <c r="A459" s="78" t="s">
        <v>913</v>
      </c>
      <c r="B459" s="250"/>
      <c r="C459" s="109" t="s">
        <v>832</v>
      </c>
      <c r="D459" s="123" t="s">
        <v>1495</v>
      </c>
      <c r="E459" s="123">
        <v>15</v>
      </c>
      <c r="F459" s="123">
        <v>15</v>
      </c>
      <c r="G459" s="250"/>
      <c r="H459" s="250"/>
      <c r="I459" s="143">
        <v>2220</v>
      </c>
      <c r="J459" s="143">
        <v>2220</v>
      </c>
      <c r="K459" s="74" t="s">
        <v>45</v>
      </c>
      <c r="L459" s="74" t="s">
        <v>45</v>
      </c>
      <c r="M459" s="83"/>
      <c r="N459" s="143">
        <v>2220</v>
      </c>
      <c r="O459" s="74" t="s">
        <v>45</v>
      </c>
      <c r="P459" s="74" t="s">
        <v>45</v>
      </c>
      <c r="Q459" s="74" t="s">
        <v>45</v>
      </c>
      <c r="R459" s="74" t="s">
        <v>45</v>
      </c>
      <c r="S459" s="74" t="s">
        <v>45</v>
      </c>
      <c r="T459" s="74" t="s">
        <v>45</v>
      </c>
      <c r="U459" s="74" t="s">
        <v>45</v>
      </c>
      <c r="V459" s="74" t="s">
        <v>45</v>
      </c>
      <c r="W459" s="74" t="s">
        <v>45</v>
      </c>
      <c r="X459" s="74" t="s">
        <v>45</v>
      </c>
      <c r="Y459" s="259"/>
      <c r="Z459" s="298"/>
    </row>
    <row r="460" spans="1:26" ht="32.25" customHeight="1" outlineLevel="2" x14ac:dyDescent="0.3">
      <c r="A460" s="78" t="s">
        <v>914</v>
      </c>
      <c r="B460" s="250"/>
      <c r="C460" s="109" t="s">
        <v>1447</v>
      </c>
      <c r="D460" s="123" t="s">
        <v>1495</v>
      </c>
      <c r="E460" s="123">
        <v>55</v>
      </c>
      <c r="F460" s="123">
        <v>55</v>
      </c>
      <c r="G460" s="250"/>
      <c r="H460" s="250"/>
      <c r="I460" s="143">
        <v>3385</v>
      </c>
      <c r="J460" s="143">
        <v>3385</v>
      </c>
      <c r="K460" s="74" t="s">
        <v>45</v>
      </c>
      <c r="L460" s="74" t="s">
        <v>45</v>
      </c>
      <c r="M460" s="83"/>
      <c r="N460" s="143">
        <v>3385</v>
      </c>
      <c r="O460" s="74" t="s">
        <v>45</v>
      </c>
      <c r="P460" s="74" t="s">
        <v>45</v>
      </c>
      <c r="Q460" s="74" t="s">
        <v>45</v>
      </c>
      <c r="R460" s="74" t="s">
        <v>45</v>
      </c>
      <c r="S460" s="74" t="s">
        <v>45</v>
      </c>
      <c r="T460" s="74" t="s">
        <v>45</v>
      </c>
      <c r="U460" s="74" t="s">
        <v>45</v>
      </c>
      <c r="V460" s="74" t="s">
        <v>45</v>
      </c>
      <c r="W460" s="74" t="s">
        <v>45</v>
      </c>
      <c r="X460" s="74" t="s">
        <v>45</v>
      </c>
      <c r="Y460" s="259"/>
      <c r="Z460" s="298"/>
    </row>
    <row r="461" spans="1:26" ht="32.25" customHeight="1" outlineLevel="2" x14ac:dyDescent="0.3">
      <c r="A461" s="78" t="s">
        <v>915</v>
      </c>
      <c r="B461" s="250"/>
      <c r="C461" s="109" t="s">
        <v>1448</v>
      </c>
      <c r="D461" s="123" t="s">
        <v>1495</v>
      </c>
      <c r="E461" s="123">
        <v>27</v>
      </c>
      <c r="F461" s="123">
        <v>27</v>
      </c>
      <c r="G461" s="250"/>
      <c r="H461" s="250"/>
      <c r="I461" s="143">
        <v>2234</v>
      </c>
      <c r="J461" s="143">
        <v>2234</v>
      </c>
      <c r="K461" s="74" t="s">
        <v>45</v>
      </c>
      <c r="L461" s="74" t="s">
        <v>45</v>
      </c>
      <c r="M461" s="83"/>
      <c r="N461" s="143">
        <v>2234</v>
      </c>
      <c r="O461" s="74" t="s">
        <v>45</v>
      </c>
      <c r="P461" s="74" t="s">
        <v>45</v>
      </c>
      <c r="Q461" s="74" t="s">
        <v>45</v>
      </c>
      <c r="R461" s="74" t="s">
        <v>45</v>
      </c>
      <c r="S461" s="74" t="s">
        <v>45</v>
      </c>
      <c r="T461" s="74" t="s">
        <v>45</v>
      </c>
      <c r="U461" s="74" t="s">
        <v>45</v>
      </c>
      <c r="V461" s="74" t="s">
        <v>45</v>
      </c>
      <c r="W461" s="74" t="s">
        <v>45</v>
      </c>
      <c r="X461" s="74" t="s">
        <v>45</v>
      </c>
      <c r="Y461" s="259"/>
      <c r="Z461" s="298"/>
    </row>
    <row r="462" spans="1:26" ht="32.25" customHeight="1" outlineLevel="2" x14ac:dyDescent="0.3">
      <c r="A462" s="78" t="s">
        <v>916</v>
      </c>
      <c r="B462" s="250"/>
      <c r="C462" s="109" t="s">
        <v>1449</v>
      </c>
      <c r="D462" s="123" t="s">
        <v>1495</v>
      </c>
      <c r="E462" s="123">
        <v>24</v>
      </c>
      <c r="F462" s="123">
        <v>24</v>
      </c>
      <c r="G462" s="250"/>
      <c r="H462" s="250"/>
      <c r="I462" s="143">
        <v>1500</v>
      </c>
      <c r="J462" s="143">
        <v>1500</v>
      </c>
      <c r="K462" s="74" t="s">
        <v>45</v>
      </c>
      <c r="L462" s="74" t="s">
        <v>45</v>
      </c>
      <c r="M462" s="83"/>
      <c r="N462" s="143">
        <v>1500</v>
      </c>
      <c r="O462" s="74" t="s">
        <v>45</v>
      </c>
      <c r="P462" s="74" t="s">
        <v>45</v>
      </c>
      <c r="Q462" s="74" t="s">
        <v>45</v>
      </c>
      <c r="R462" s="74" t="s">
        <v>45</v>
      </c>
      <c r="S462" s="74" t="s">
        <v>45</v>
      </c>
      <c r="T462" s="74" t="s">
        <v>45</v>
      </c>
      <c r="U462" s="74" t="s">
        <v>45</v>
      </c>
      <c r="V462" s="74" t="s">
        <v>45</v>
      </c>
      <c r="W462" s="74" t="s">
        <v>45</v>
      </c>
      <c r="X462" s="74" t="s">
        <v>45</v>
      </c>
      <c r="Y462" s="259"/>
      <c r="Z462" s="298"/>
    </row>
    <row r="463" spans="1:26" ht="32.25" customHeight="1" outlineLevel="2" x14ac:dyDescent="0.3">
      <c r="A463" s="78" t="s">
        <v>917</v>
      </c>
      <c r="B463" s="250"/>
      <c r="C463" s="109" t="s">
        <v>1450</v>
      </c>
      <c r="D463" s="123" t="s">
        <v>1495</v>
      </c>
      <c r="E463" s="123">
        <v>55</v>
      </c>
      <c r="F463" s="123">
        <v>55</v>
      </c>
      <c r="G463" s="250"/>
      <c r="H463" s="250"/>
      <c r="I463" s="143">
        <v>5005</v>
      </c>
      <c r="J463" s="143">
        <v>5005</v>
      </c>
      <c r="K463" s="74" t="s">
        <v>45</v>
      </c>
      <c r="L463" s="74" t="s">
        <v>45</v>
      </c>
      <c r="M463" s="83"/>
      <c r="N463" s="143">
        <v>5005</v>
      </c>
      <c r="O463" s="74" t="s">
        <v>45</v>
      </c>
      <c r="P463" s="74" t="s">
        <v>45</v>
      </c>
      <c r="Q463" s="74" t="s">
        <v>45</v>
      </c>
      <c r="R463" s="74" t="s">
        <v>45</v>
      </c>
      <c r="S463" s="74" t="s">
        <v>45</v>
      </c>
      <c r="T463" s="74" t="s">
        <v>45</v>
      </c>
      <c r="U463" s="74" t="s">
        <v>45</v>
      </c>
      <c r="V463" s="74" t="s">
        <v>45</v>
      </c>
      <c r="W463" s="74" t="s">
        <v>45</v>
      </c>
      <c r="X463" s="74" t="s">
        <v>45</v>
      </c>
      <c r="Y463" s="259"/>
      <c r="Z463" s="298"/>
    </row>
    <row r="464" spans="1:26" ht="32.25" customHeight="1" outlineLevel="2" x14ac:dyDescent="0.3">
      <c r="A464" s="78" t="s">
        <v>918</v>
      </c>
      <c r="B464" s="250"/>
      <c r="C464" s="109" t="s">
        <v>1451</v>
      </c>
      <c r="D464" s="123" t="s">
        <v>1495</v>
      </c>
      <c r="E464" s="123">
        <v>5</v>
      </c>
      <c r="F464" s="123">
        <v>5</v>
      </c>
      <c r="G464" s="250"/>
      <c r="H464" s="250"/>
      <c r="I464" s="143">
        <v>1204.44</v>
      </c>
      <c r="J464" s="143">
        <v>1204.44</v>
      </c>
      <c r="K464" s="74" t="s">
        <v>45</v>
      </c>
      <c r="L464" s="74" t="s">
        <v>45</v>
      </c>
      <c r="M464" s="83"/>
      <c r="N464" s="143">
        <v>1204.44</v>
      </c>
      <c r="O464" s="74" t="s">
        <v>45</v>
      </c>
      <c r="P464" s="74" t="s">
        <v>45</v>
      </c>
      <c r="Q464" s="74" t="s">
        <v>45</v>
      </c>
      <c r="R464" s="74" t="s">
        <v>45</v>
      </c>
      <c r="S464" s="74" t="s">
        <v>45</v>
      </c>
      <c r="T464" s="74" t="s">
        <v>45</v>
      </c>
      <c r="U464" s="74" t="s">
        <v>45</v>
      </c>
      <c r="V464" s="74" t="s">
        <v>45</v>
      </c>
      <c r="W464" s="74" t="s">
        <v>45</v>
      </c>
      <c r="X464" s="74" t="s">
        <v>45</v>
      </c>
      <c r="Y464" s="259"/>
      <c r="Z464" s="298"/>
    </row>
    <row r="465" spans="1:26" ht="32.25" customHeight="1" outlineLevel="2" x14ac:dyDescent="0.3">
      <c r="A465" s="78" t="s">
        <v>919</v>
      </c>
      <c r="B465" s="250"/>
      <c r="C465" s="109" t="s">
        <v>1452</v>
      </c>
      <c r="D465" s="123" t="s">
        <v>1495</v>
      </c>
      <c r="E465" s="123">
        <v>13</v>
      </c>
      <c r="F465" s="123">
        <v>13</v>
      </c>
      <c r="G465" s="250"/>
      <c r="H465" s="250"/>
      <c r="I465" s="143">
        <v>1634</v>
      </c>
      <c r="J465" s="143">
        <v>1634</v>
      </c>
      <c r="K465" s="74" t="s">
        <v>45</v>
      </c>
      <c r="L465" s="74" t="s">
        <v>45</v>
      </c>
      <c r="M465" s="83"/>
      <c r="N465" s="143">
        <v>1634</v>
      </c>
      <c r="O465" s="74" t="s">
        <v>45</v>
      </c>
      <c r="P465" s="74" t="s">
        <v>45</v>
      </c>
      <c r="Q465" s="74" t="s">
        <v>45</v>
      </c>
      <c r="R465" s="74" t="s">
        <v>45</v>
      </c>
      <c r="S465" s="74" t="s">
        <v>45</v>
      </c>
      <c r="T465" s="74" t="s">
        <v>45</v>
      </c>
      <c r="U465" s="74" t="s">
        <v>45</v>
      </c>
      <c r="V465" s="74" t="s">
        <v>45</v>
      </c>
      <c r="W465" s="74" t="s">
        <v>45</v>
      </c>
      <c r="X465" s="74" t="s">
        <v>45</v>
      </c>
      <c r="Y465" s="259"/>
      <c r="Z465" s="298"/>
    </row>
    <row r="466" spans="1:26" ht="32.25" customHeight="1" outlineLevel="2" x14ac:dyDescent="0.3">
      <c r="A466" s="78" t="s">
        <v>920</v>
      </c>
      <c r="B466" s="250"/>
      <c r="C466" s="109" t="s">
        <v>1453</v>
      </c>
      <c r="D466" s="123" t="s">
        <v>1495</v>
      </c>
      <c r="E466" s="123">
        <v>65</v>
      </c>
      <c r="F466" s="123">
        <v>65</v>
      </c>
      <c r="G466" s="250"/>
      <c r="H466" s="250"/>
      <c r="I466" s="143">
        <v>3863</v>
      </c>
      <c r="J466" s="143">
        <v>3863</v>
      </c>
      <c r="K466" s="74" t="s">
        <v>45</v>
      </c>
      <c r="L466" s="74" t="s">
        <v>45</v>
      </c>
      <c r="M466" s="83"/>
      <c r="N466" s="143">
        <v>3863</v>
      </c>
      <c r="O466" s="74" t="s">
        <v>45</v>
      </c>
      <c r="P466" s="74" t="s">
        <v>45</v>
      </c>
      <c r="Q466" s="74" t="s">
        <v>45</v>
      </c>
      <c r="R466" s="74" t="s">
        <v>45</v>
      </c>
      <c r="S466" s="74" t="s">
        <v>45</v>
      </c>
      <c r="T466" s="74" t="s">
        <v>45</v>
      </c>
      <c r="U466" s="74" t="s">
        <v>45</v>
      </c>
      <c r="V466" s="74" t="s">
        <v>45</v>
      </c>
      <c r="W466" s="74" t="s">
        <v>45</v>
      </c>
      <c r="X466" s="74" t="s">
        <v>45</v>
      </c>
      <c r="Y466" s="259"/>
      <c r="Z466" s="298"/>
    </row>
    <row r="467" spans="1:26" ht="32.25" customHeight="1" outlineLevel="2" x14ac:dyDescent="0.3">
      <c r="A467" s="78" t="s">
        <v>921</v>
      </c>
      <c r="B467" s="250"/>
      <c r="C467" s="109" t="s">
        <v>1454</v>
      </c>
      <c r="D467" s="123" t="s">
        <v>1495</v>
      </c>
      <c r="E467" s="123">
        <v>3</v>
      </c>
      <c r="F467" s="123">
        <v>3</v>
      </c>
      <c r="G467" s="250"/>
      <c r="H467" s="250"/>
      <c r="I467" s="143">
        <v>1037.0999999999999</v>
      </c>
      <c r="J467" s="143">
        <v>1037.0999999999999</v>
      </c>
      <c r="K467" s="74" t="s">
        <v>45</v>
      </c>
      <c r="L467" s="74" t="s">
        <v>45</v>
      </c>
      <c r="M467" s="83"/>
      <c r="N467" s="143">
        <v>1037.0999999999999</v>
      </c>
      <c r="O467" s="74" t="s">
        <v>45</v>
      </c>
      <c r="P467" s="74" t="s">
        <v>45</v>
      </c>
      <c r="Q467" s="74" t="s">
        <v>45</v>
      </c>
      <c r="R467" s="74" t="s">
        <v>45</v>
      </c>
      <c r="S467" s="74" t="s">
        <v>45</v>
      </c>
      <c r="T467" s="74" t="s">
        <v>45</v>
      </c>
      <c r="U467" s="74" t="s">
        <v>45</v>
      </c>
      <c r="V467" s="74" t="s">
        <v>45</v>
      </c>
      <c r="W467" s="74" t="s">
        <v>45</v>
      </c>
      <c r="X467" s="74" t="s">
        <v>45</v>
      </c>
      <c r="Y467" s="259"/>
      <c r="Z467" s="298"/>
    </row>
    <row r="468" spans="1:26" ht="32.25" customHeight="1" outlineLevel="2" x14ac:dyDescent="0.3">
      <c r="A468" s="78" t="s">
        <v>922</v>
      </c>
      <c r="B468" s="250"/>
      <c r="C468" s="109" t="s">
        <v>1455</v>
      </c>
      <c r="D468" s="123" t="s">
        <v>1495</v>
      </c>
      <c r="E468" s="123">
        <v>12</v>
      </c>
      <c r="F468" s="123">
        <v>12</v>
      </c>
      <c r="G468" s="250"/>
      <c r="H468" s="250"/>
      <c r="I468" s="143">
        <v>4080</v>
      </c>
      <c r="J468" s="143">
        <v>4080</v>
      </c>
      <c r="K468" s="74" t="s">
        <v>45</v>
      </c>
      <c r="L468" s="74" t="s">
        <v>45</v>
      </c>
      <c r="M468" s="83"/>
      <c r="N468" s="143">
        <v>4080</v>
      </c>
      <c r="O468" s="74" t="s">
        <v>45</v>
      </c>
      <c r="P468" s="74" t="s">
        <v>45</v>
      </c>
      <c r="Q468" s="74" t="s">
        <v>45</v>
      </c>
      <c r="R468" s="74" t="s">
        <v>45</v>
      </c>
      <c r="S468" s="74" t="s">
        <v>45</v>
      </c>
      <c r="T468" s="74" t="s">
        <v>45</v>
      </c>
      <c r="U468" s="74" t="s">
        <v>45</v>
      </c>
      <c r="V468" s="74" t="s">
        <v>45</v>
      </c>
      <c r="W468" s="74" t="s">
        <v>45</v>
      </c>
      <c r="X468" s="74" t="s">
        <v>45</v>
      </c>
      <c r="Y468" s="259"/>
      <c r="Z468" s="298"/>
    </row>
    <row r="469" spans="1:26" ht="32.25" customHeight="1" outlineLevel="2" x14ac:dyDescent="0.3">
      <c r="A469" s="78" t="s">
        <v>923</v>
      </c>
      <c r="B469" s="250"/>
      <c r="C469" s="109" t="s">
        <v>1456</v>
      </c>
      <c r="D469" s="123" t="s">
        <v>1495</v>
      </c>
      <c r="E469" s="123">
        <v>73</v>
      </c>
      <c r="F469" s="123">
        <v>73</v>
      </c>
      <c r="G469" s="250"/>
      <c r="H469" s="250"/>
      <c r="I469" s="143">
        <v>15330</v>
      </c>
      <c r="J469" s="143">
        <v>15330</v>
      </c>
      <c r="K469" s="74" t="s">
        <v>45</v>
      </c>
      <c r="L469" s="74" t="s">
        <v>45</v>
      </c>
      <c r="M469" s="83"/>
      <c r="N469" s="143">
        <v>15330</v>
      </c>
      <c r="O469" s="74" t="s">
        <v>45</v>
      </c>
      <c r="P469" s="74" t="s">
        <v>45</v>
      </c>
      <c r="Q469" s="74" t="s">
        <v>45</v>
      </c>
      <c r="R469" s="74" t="s">
        <v>45</v>
      </c>
      <c r="S469" s="74" t="s">
        <v>45</v>
      </c>
      <c r="T469" s="74" t="s">
        <v>45</v>
      </c>
      <c r="U469" s="74" t="s">
        <v>45</v>
      </c>
      <c r="V469" s="74" t="s">
        <v>45</v>
      </c>
      <c r="W469" s="74" t="s">
        <v>45</v>
      </c>
      <c r="X469" s="74" t="s">
        <v>45</v>
      </c>
      <c r="Y469" s="259"/>
      <c r="Z469" s="298"/>
    </row>
    <row r="470" spans="1:26" ht="32.25" customHeight="1" outlineLevel="2" x14ac:dyDescent="0.3">
      <c r="A470" s="78" t="s">
        <v>924</v>
      </c>
      <c r="B470" s="250"/>
      <c r="C470" s="109" t="s">
        <v>1457</v>
      </c>
      <c r="D470" s="123" t="s">
        <v>1495</v>
      </c>
      <c r="E470" s="123">
        <v>12</v>
      </c>
      <c r="F470" s="123">
        <v>12</v>
      </c>
      <c r="G470" s="250"/>
      <c r="H470" s="250"/>
      <c r="I470" s="143">
        <v>2040</v>
      </c>
      <c r="J470" s="143">
        <v>2040</v>
      </c>
      <c r="K470" s="74" t="s">
        <v>45</v>
      </c>
      <c r="L470" s="74" t="s">
        <v>45</v>
      </c>
      <c r="M470" s="83"/>
      <c r="N470" s="143">
        <v>2040</v>
      </c>
      <c r="O470" s="74" t="s">
        <v>45</v>
      </c>
      <c r="P470" s="74" t="s">
        <v>45</v>
      </c>
      <c r="Q470" s="74" t="s">
        <v>45</v>
      </c>
      <c r="R470" s="74" t="s">
        <v>45</v>
      </c>
      <c r="S470" s="74" t="s">
        <v>45</v>
      </c>
      <c r="T470" s="74" t="s">
        <v>45</v>
      </c>
      <c r="U470" s="74" t="s">
        <v>45</v>
      </c>
      <c r="V470" s="74" t="s">
        <v>45</v>
      </c>
      <c r="W470" s="74" t="s">
        <v>45</v>
      </c>
      <c r="X470" s="74" t="s">
        <v>45</v>
      </c>
      <c r="Y470" s="259"/>
      <c r="Z470" s="298"/>
    </row>
    <row r="471" spans="1:26" ht="32.25" customHeight="1" outlineLevel="2" x14ac:dyDescent="0.3">
      <c r="A471" s="78" t="s">
        <v>925</v>
      </c>
      <c r="B471" s="250"/>
      <c r="C471" s="109" t="s">
        <v>1458</v>
      </c>
      <c r="D471" s="123" t="s">
        <v>1495</v>
      </c>
      <c r="E471" s="123">
        <v>6</v>
      </c>
      <c r="F471" s="123">
        <v>6</v>
      </c>
      <c r="G471" s="250"/>
      <c r="H471" s="250"/>
      <c r="I471" s="143">
        <v>7935</v>
      </c>
      <c r="J471" s="143">
        <v>7935</v>
      </c>
      <c r="K471" s="74" t="s">
        <v>45</v>
      </c>
      <c r="L471" s="74" t="s">
        <v>45</v>
      </c>
      <c r="M471" s="83"/>
      <c r="N471" s="143">
        <v>7935</v>
      </c>
      <c r="O471" s="74" t="s">
        <v>45</v>
      </c>
      <c r="P471" s="74" t="s">
        <v>45</v>
      </c>
      <c r="Q471" s="74" t="s">
        <v>45</v>
      </c>
      <c r="R471" s="74" t="s">
        <v>45</v>
      </c>
      <c r="S471" s="74" t="s">
        <v>45</v>
      </c>
      <c r="T471" s="74" t="s">
        <v>45</v>
      </c>
      <c r="U471" s="74" t="s">
        <v>45</v>
      </c>
      <c r="V471" s="74" t="s">
        <v>45</v>
      </c>
      <c r="W471" s="74" t="s">
        <v>45</v>
      </c>
      <c r="X471" s="74" t="s">
        <v>45</v>
      </c>
      <c r="Y471" s="259"/>
      <c r="Z471" s="298"/>
    </row>
    <row r="472" spans="1:26" ht="32.25" customHeight="1" outlineLevel="2" x14ac:dyDescent="0.3">
      <c r="A472" s="78" t="s">
        <v>926</v>
      </c>
      <c r="B472" s="250"/>
      <c r="C472" s="109" t="s">
        <v>1459</v>
      </c>
      <c r="D472" s="123" t="s">
        <v>1495</v>
      </c>
      <c r="E472" s="123">
        <v>6</v>
      </c>
      <c r="F472" s="123">
        <v>6</v>
      </c>
      <c r="G472" s="250"/>
      <c r="H472" s="250"/>
      <c r="I472" s="143">
        <v>1620</v>
      </c>
      <c r="J472" s="143">
        <v>1620</v>
      </c>
      <c r="K472" s="74" t="s">
        <v>45</v>
      </c>
      <c r="L472" s="74" t="s">
        <v>45</v>
      </c>
      <c r="M472" s="83"/>
      <c r="N472" s="143">
        <v>1620</v>
      </c>
      <c r="O472" s="74" t="s">
        <v>45</v>
      </c>
      <c r="P472" s="74" t="s">
        <v>45</v>
      </c>
      <c r="Q472" s="74" t="s">
        <v>45</v>
      </c>
      <c r="R472" s="74" t="s">
        <v>45</v>
      </c>
      <c r="S472" s="74" t="s">
        <v>45</v>
      </c>
      <c r="T472" s="74" t="s">
        <v>45</v>
      </c>
      <c r="U472" s="74" t="s">
        <v>45</v>
      </c>
      <c r="V472" s="74" t="s">
        <v>45</v>
      </c>
      <c r="W472" s="74" t="s">
        <v>45</v>
      </c>
      <c r="X472" s="74" t="s">
        <v>45</v>
      </c>
      <c r="Y472" s="259"/>
      <c r="Z472" s="298"/>
    </row>
    <row r="473" spans="1:26" ht="32.25" customHeight="1" outlineLevel="2" x14ac:dyDescent="0.3">
      <c r="A473" s="78" t="s">
        <v>927</v>
      </c>
      <c r="B473" s="250"/>
      <c r="C473" s="109" t="s">
        <v>1460</v>
      </c>
      <c r="D473" s="123" t="s">
        <v>1495</v>
      </c>
      <c r="E473" s="123">
        <v>5</v>
      </c>
      <c r="F473" s="123">
        <v>5</v>
      </c>
      <c r="G473" s="250"/>
      <c r="H473" s="250"/>
      <c r="I473" s="143">
        <v>650</v>
      </c>
      <c r="J473" s="143">
        <v>650</v>
      </c>
      <c r="K473" s="74" t="s">
        <v>45</v>
      </c>
      <c r="L473" s="74" t="s">
        <v>45</v>
      </c>
      <c r="M473" s="83"/>
      <c r="N473" s="143">
        <v>650</v>
      </c>
      <c r="O473" s="74" t="s">
        <v>45</v>
      </c>
      <c r="P473" s="74" t="s">
        <v>45</v>
      </c>
      <c r="Q473" s="74" t="s">
        <v>45</v>
      </c>
      <c r="R473" s="74" t="s">
        <v>45</v>
      </c>
      <c r="S473" s="74" t="s">
        <v>45</v>
      </c>
      <c r="T473" s="74" t="s">
        <v>45</v>
      </c>
      <c r="U473" s="74" t="s">
        <v>45</v>
      </c>
      <c r="V473" s="74" t="s">
        <v>45</v>
      </c>
      <c r="W473" s="74" t="s">
        <v>45</v>
      </c>
      <c r="X473" s="74" t="s">
        <v>45</v>
      </c>
      <c r="Y473" s="259"/>
      <c r="Z473" s="298"/>
    </row>
    <row r="474" spans="1:26" ht="32.25" customHeight="1" outlineLevel="2" x14ac:dyDescent="0.3">
      <c r="A474" s="78" t="s">
        <v>928</v>
      </c>
      <c r="B474" s="250"/>
      <c r="C474" s="109" t="s">
        <v>1461</v>
      </c>
      <c r="D474" s="123" t="s">
        <v>1495</v>
      </c>
      <c r="E474" s="123">
        <v>3</v>
      </c>
      <c r="F474" s="123">
        <v>3</v>
      </c>
      <c r="G474" s="250"/>
      <c r="H474" s="250"/>
      <c r="I474" s="143">
        <v>1489.5</v>
      </c>
      <c r="J474" s="143">
        <v>1489.5</v>
      </c>
      <c r="K474" s="74" t="s">
        <v>45</v>
      </c>
      <c r="L474" s="74" t="s">
        <v>45</v>
      </c>
      <c r="M474" s="83"/>
      <c r="N474" s="143">
        <v>1489.5</v>
      </c>
      <c r="O474" s="74" t="s">
        <v>45</v>
      </c>
      <c r="P474" s="74" t="s">
        <v>45</v>
      </c>
      <c r="Q474" s="74" t="s">
        <v>45</v>
      </c>
      <c r="R474" s="74" t="s">
        <v>45</v>
      </c>
      <c r="S474" s="74" t="s">
        <v>45</v>
      </c>
      <c r="T474" s="74" t="s">
        <v>45</v>
      </c>
      <c r="U474" s="74" t="s">
        <v>45</v>
      </c>
      <c r="V474" s="74" t="s">
        <v>45</v>
      </c>
      <c r="W474" s="74" t="s">
        <v>45</v>
      </c>
      <c r="X474" s="74" t="s">
        <v>45</v>
      </c>
      <c r="Y474" s="259"/>
      <c r="Z474" s="298"/>
    </row>
    <row r="475" spans="1:26" ht="32.25" customHeight="1" outlineLevel="2" x14ac:dyDescent="0.3">
      <c r="A475" s="78" t="s">
        <v>929</v>
      </c>
      <c r="B475" s="250"/>
      <c r="C475" s="109" t="s">
        <v>1462</v>
      </c>
      <c r="D475" s="123" t="s">
        <v>1495</v>
      </c>
      <c r="E475" s="123">
        <v>5</v>
      </c>
      <c r="F475" s="123">
        <v>5</v>
      </c>
      <c r="G475" s="250"/>
      <c r="H475" s="250"/>
      <c r="I475" s="143">
        <v>160</v>
      </c>
      <c r="J475" s="143">
        <v>160</v>
      </c>
      <c r="K475" s="74" t="s">
        <v>45</v>
      </c>
      <c r="L475" s="74" t="s">
        <v>45</v>
      </c>
      <c r="M475" s="83"/>
      <c r="N475" s="143">
        <v>160</v>
      </c>
      <c r="O475" s="74" t="s">
        <v>45</v>
      </c>
      <c r="P475" s="74" t="s">
        <v>45</v>
      </c>
      <c r="Q475" s="74" t="s">
        <v>45</v>
      </c>
      <c r="R475" s="74" t="s">
        <v>45</v>
      </c>
      <c r="S475" s="74" t="s">
        <v>45</v>
      </c>
      <c r="T475" s="74" t="s">
        <v>45</v>
      </c>
      <c r="U475" s="74" t="s">
        <v>45</v>
      </c>
      <c r="V475" s="74" t="s">
        <v>45</v>
      </c>
      <c r="W475" s="74" t="s">
        <v>45</v>
      </c>
      <c r="X475" s="74" t="s">
        <v>45</v>
      </c>
      <c r="Y475" s="259"/>
      <c r="Z475" s="298"/>
    </row>
    <row r="476" spans="1:26" ht="32.25" customHeight="1" outlineLevel="2" x14ac:dyDescent="0.3">
      <c r="A476" s="78" t="s">
        <v>930</v>
      </c>
      <c r="B476" s="250"/>
      <c r="C476" s="109" t="s">
        <v>849</v>
      </c>
      <c r="D476" s="123" t="s">
        <v>1495</v>
      </c>
      <c r="E476" s="123">
        <v>3</v>
      </c>
      <c r="F476" s="123">
        <v>3</v>
      </c>
      <c r="G476" s="250"/>
      <c r="H476" s="250"/>
      <c r="I476" s="143">
        <v>214.8</v>
      </c>
      <c r="J476" s="143">
        <v>214.8</v>
      </c>
      <c r="K476" s="74" t="s">
        <v>45</v>
      </c>
      <c r="L476" s="74" t="s">
        <v>45</v>
      </c>
      <c r="M476" s="83"/>
      <c r="N476" s="143">
        <v>214.8</v>
      </c>
      <c r="O476" s="74" t="s">
        <v>45</v>
      </c>
      <c r="P476" s="74" t="s">
        <v>45</v>
      </c>
      <c r="Q476" s="74" t="s">
        <v>45</v>
      </c>
      <c r="R476" s="74" t="s">
        <v>45</v>
      </c>
      <c r="S476" s="74" t="s">
        <v>45</v>
      </c>
      <c r="T476" s="74" t="s">
        <v>45</v>
      </c>
      <c r="U476" s="74" t="s">
        <v>45</v>
      </c>
      <c r="V476" s="74" t="s">
        <v>45</v>
      </c>
      <c r="W476" s="74" t="s">
        <v>45</v>
      </c>
      <c r="X476" s="74" t="s">
        <v>45</v>
      </c>
      <c r="Y476" s="259"/>
      <c r="Z476" s="298"/>
    </row>
    <row r="477" spans="1:26" ht="32.25" customHeight="1" outlineLevel="2" x14ac:dyDescent="0.3">
      <c r="A477" s="78" t="s">
        <v>931</v>
      </c>
      <c r="B477" s="250"/>
      <c r="C477" s="109" t="s">
        <v>1463</v>
      </c>
      <c r="D477" s="123" t="s">
        <v>1495</v>
      </c>
      <c r="E477" s="123">
        <v>2</v>
      </c>
      <c r="F477" s="123">
        <v>2</v>
      </c>
      <c r="G477" s="250"/>
      <c r="H477" s="250"/>
      <c r="I477" s="143">
        <v>26457</v>
      </c>
      <c r="J477" s="143">
        <v>26457</v>
      </c>
      <c r="K477" s="74" t="s">
        <v>45</v>
      </c>
      <c r="L477" s="74" t="s">
        <v>45</v>
      </c>
      <c r="M477" s="83"/>
      <c r="N477" s="143">
        <v>26457</v>
      </c>
      <c r="O477" s="74" t="s">
        <v>45</v>
      </c>
      <c r="P477" s="74" t="s">
        <v>45</v>
      </c>
      <c r="Q477" s="74" t="s">
        <v>45</v>
      </c>
      <c r="R477" s="74" t="s">
        <v>45</v>
      </c>
      <c r="S477" s="74" t="s">
        <v>45</v>
      </c>
      <c r="T477" s="74" t="s">
        <v>45</v>
      </c>
      <c r="U477" s="74" t="s">
        <v>45</v>
      </c>
      <c r="V477" s="74" t="s">
        <v>45</v>
      </c>
      <c r="W477" s="74" t="s">
        <v>45</v>
      </c>
      <c r="X477" s="74" t="s">
        <v>45</v>
      </c>
      <c r="Y477" s="259"/>
      <c r="Z477" s="298"/>
    </row>
    <row r="478" spans="1:26" ht="32.25" customHeight="1" outlineLevel="2" x14ac:dyDescent="0.3">
      <c r="A478" s="78" t="s">
        <v>932</v>
      </c>
      <c r="B478" s="250"/>
      <c r="C478" s="109" t="s">
        <v>1464</v>
      </c>
      <c r="D478" s="123" t="s">
        <v>1495</v>
      </c>
      <c r="E478" s="123">
        <v>8</v>
      </c>
      <c r="F478" s="123">
        <v>8</v>
      </c>
      <c r="G478" s="250"/>
      <c r="H478" s="250"/>
      <c r="I478" s="143">
        <v>15277.552</v>
      </c>
      <c r="J478" s="143">
        <v>15277.552</v>
      </c>
      <c r="K478" s="74" t="s">
        <v>45</v>
      </c>
      <c r="L478" s="74" t="s">
        <v>45</v>
      </c>
      <c r="M478" s="83"/>
      <c r="N478" s="143">
        <v>15277.552</v>
      </c>
      <c r="O478" s="74" t="s">
        <v>45</v>
      </c>
      <c r="P478" s="74" t="s">
        <v>45</v>
      </c>
      <c r="Q478" s="74" t="s">
        <v>45</v>
      </c>
      <c r="R478" s="74" t="s">
        <v>45</v>
      </c>
      <c r="S478" s="74" t="s">
        <v>45</v>
      </c>
      <c r="T478" s="74" t="s">
        <v>45</v>
      </c>
      <c r="U478" s="74" t="s">
        <v>45</v>
      </c>
      <c r="V478" s="74" t="s">
        <v>45</v>
      </c>
      <c r="W478" s="74" t="s">
        <v>45</v>
      </c>
      <c r="X478" s="74" t="s">
        <v>45</v>
      </c>
      <c r="Y478" s="259"/>
      <c r="Z478" s="298"/>
    </row>
    <row r="479" spans="1:26" ht="32.25" customHeight="1" outlineLevel="2" x14ac:dyDescent="0.3">
      <c r="A479" s="78" t="s">
        <v>933</v>
      </c>
      <c r="B479" s="250"/>
      <c r="C479" s="109" t="s">
        <v>1465</v>
      </c>
      <c r="D479" s="123" t="s">
        <v>1495</v>
      </c>
      <c r="E479" s="123">
        <v>2</v>
      </c>
      <c r="F479" s="123">
        <v>2</v>
      </c>
      <c r="G479" s="250"/>
      <c r="H479" s="250"/>
      <c r="I479" s="143">
        <v>1351</v>
      </c>
      <c r="J479" s="143">
        <v>1351</v>
      </c>
      <c r="K479" s="74" t="s">
        <v>45</v>
      </c>
      <c r="L479" s="74" t="s">
        <v>45</v>
      </c>
      <c r="M479" s="83"/>
      <c r="N479" s="143">
        <v>1351</v>
      </c>
      <c r="O479" s="74" t="s">
        <v>45</v>
      </c>
      <c r="P479" s="74" t="s">
        <v>45</v>
      </c>
      <c r="Q479" s="74" t="s">
        <v>45</v>
      </c>
      <c r="R479" s="74" t="s">
        <v>45</v>
      </c>
      <c r="S479" s="74" t="s">
        <v>45</v>
      </c>
      <c r="T479" s="74" t="s">
        <v>45</v>
      </c>
      <c r="U479" s="74" t="s">
        <v>45</v>
      </c>
      <c r="V479" s="74" t="s">
        <v>45</v>
      </c>
      <c r="W479" s="74" t="s">
        <v>45</v>
      </c>
      <c r="X479" s="74" t="s">
        <v>45</v>
      </c>
      <c r="Y479" s="259"/>
      <c r="Z479" s="298"/>
    </row>
    <row r="480" spans="1:26" ht="32.25" customHeight="1" outlineLevel="2" x14ac:dyDescent="0.3">
      <c r="A480" s="78" t="s">
        <v>934</v>
      </c>
      <c r="B480" s="250"/>
      <c r="C480" s="109" t="s">
        <v>1466</v>
      </c>
      <c r="D480" s="123" t="s">
        <v>1495</v>
      </c>
      <c r="E480" s="123">
        <v>10</v>
      </c>
      <c r="F480" s="123">
        <v>10</v>
      </c>
      <c r="G480" s="250"/>
      <c r="H480" s="250"/>
      <c r="I480" s="143">
        <v>6100</v>
      </c>
      <c r="J480" s="143">
        <v>6100</v>
      </c>
      <c r="K480" s="74" t="s">
        <v>45</v>
      </c>
      <c r="L480" s="74" t="s">
        <v>45</v>
      </c>
      <c r="M480" s="83"/>
      <c r="N480" s="143">
        <v>6100</v>
      </c>
      <c r="O480" s="74" t="s">
        <v>45</v>
      </c>
      <c r="P480" s="74" t="s">
        <v>45</v>
      </c>
      <c r="Q480" s="74" t="s">
        <v>45</v>
      </c>
      <c r="R480" s="74" t="s">
        <v>45</v>
      </c>
      <c r="S480" s="74" t="s">
        <v>45</v>
      </c>
      <c r="T480" s="74" t="s">
        <v>45</v>
      </c>
      <c r="U480" s="74" t="s">
        <v>45</v>
      </c>
      <c r="V480" s="74" t="s">
        <v>45</v>
      </c>
      <c r="W480" s="74" t="s">
        <v>45</v>
      </c>
      <c r="X480" s="74" t="s">
        <v>45</v>
      </c>
      <c r="Y480" s="259"/>
      <c r="Z480" s="298"/>
    </row>
    <row r="481" spans="1:26" ht="32.25" customHeight="1" outlineLevel="2" x14ac:dyDescent="0.3">
      <c r="A481" s="78" t="s">
        <v>935</v>
      </c>
      <c r="B481" s="250"/>
      <c r="C481" s="109" t="s">
        <v>1467</v>
      </c>
      <c r="D481" s="123" t="s">
        <v>1495</v>
      </c>
      <c r="E481" s="123">
        <v>4</v>
      </c>
      <c r="F481" s="123">
        <v>4</v>
      </c>
      <c r="G481" s="250"/>
      <c r="H481" s="250"/>
      <c r="I481" s="143">
        <v>951.6</v>
      </c>
      <c r="J481" s="143">
        <v>951.6</v>
      </c>
      <c r="K481" s="74" t="s">
        <v>45</v>
      </c>
      <c r="L481" s="74" t="s">
        <v>45</v>
      </c>
      <c r="M481" s="83"/>
      <c r="N481" s="143">
        <v>951.6</v>
      </c>
      <c r="O481" s="74" t="s">
        <v>45</v>
      </c>
      <c r="P481" s="74" t="s">
        <v>45</v>
      </c>
      <c r="Q481" s="74" t="s">
        <v>45</v>
      </c>
      <c r="R481" s="74" t="s">
        <v>45</v>
      </c>
      <c r="S481" s="74" t="s">
        <v>45</v>
      </c>
      <c r="T481" s="74" t="s">
        <v>45</v>
      </c>
      <c r="U481" s="74" t="s">
        <v>45</v>
      </c>
      <c r="V481" s="74" t="s">
        <v>45</v>
      </c>
      <c r="W481" s="74" t="s">
        <v>45</v>
      </c>
      <c r="X481" s="74" t="s">
        <v>45</v>
      </c>
      <c r="Y481" s="259"/>
      <c r="Z481" s="298"/>
    </row>
    <row r="482" spans="1:26" ht="32.25" customHeight="1" outlineLevel="2" x14ac:dyDescent="0.3">
      <c r="A482" s="78" t="s">
        <v>936</v>
      </c>
      <c r="B482" s="250"/>
      <c r="C482" s="109" t="s">
        <v>1468</v>
      </c>
      <c r="D482" s="123" t="s">
        <v>1495</v>
      </c>
      <c r="E482" s="123">
        <v>5</v>
      </c>
      <c r="F482" s="123">
        <v>5</v>
      </c>
      <c r="G482" s="250"/>
      <c r="H482" s="250"/>
      <c r="I482" s="143">
        <v>10021.885</v>
      </c>
      <c r="J482" s="143">
        <v>10021.885</v>
      </c>
      <c r="K482" s="74" t="s">
        <v>45</v>
      </c>
      <c r="L482" s="74" t="s">
        <v>45</v>
      </c>
      <c r="M482" s="83"/>
      <c r="N482" s="143">
        <v>10021.885</v>
      </c>
      <c r="O482" s="74" t="s">
        <v>45</v>
      </c>
      <c r="P482" s="74" t="s">
        <v>45</v>
      </c>
      <c r="Q482" s="74" t="s">
        <v>45</v>
      </c>
      <c r="R482" s="74" t="s">
        <v>45</v>
      </c>
      <c r="S482" s="74" t="s">
        <v>45</v>
      </c>
      <c r="T482" s="74" t="s">
        <v>45</v>
      </c>
      <c r="U482" s="74" t="s">
        <v>45</v>
      </c>
      <c r="V482" s="74" t="s">
        <v>45</v>
      </c>
      <c r="W482" s="74" t="s">
        <v>45</v>
      </c>
      <c r="X482" s="74" t="s">
        <v>45</v>
      </c>
      <c r="Y482" s="259"/>
      <c r="Z482" s="298"/>
    </row>
    <row r="483" spans="1:26" ht="32.25" customHeight="1" outlineLevel="2" x14ac:dyDescent="0.3">
      <c r="A483" s="78" t="s">
        <v>937</v>
      </c>
      <c r="B483" s="250"/>
      <c r="C483" s="109" t="s">
        <v>1469</v>
      </c>
      <c r="D483" s="123" t="s">
        <v>1495</v>
      </c>
      <c r="E483" s="123">
        <v>3</v>
      </c>
      <c r="F483" s="123">
        <v>3</v>
      </c>
      <c r="G483" s="250"/>
      <c r="H483" s="250"/>
      <c r="I483" s="143">
        <v>949.35</v>
      </c>
      <c r="J483" s="143">
        <v>949.35</v>
      </c>
      <c r="K483" s="74" t="s">
        <v>45</v>
      </c>
      <c r="L483" s="74" t="s">
        <v>45</v>
      </c>
      <c r="M483" s="83"/>
      <c r="N483" s="143">
        <v>949.35</v>
      </c>
      <c r="O483" s="74" t="s">
        <v>45</v>
      </c>
      <c r="P483" s="74" t="s">
        <v>45</v>
      </c>
      <c r="Q483" s="74" t="s">
        <v>45</v>
      </c>
      <c r="R483" s="74" t="s">
        <v>45</v>
      </c>
      <c r="S483" s="74" t="s">
        <v>45</v>
      </c>
      <c r="T483" s="74" t="s">
        <v>45</v>
      </c>
      <c r="U483" s="74" t="s">
        <v>45</v>
      </c>
      <c r="V483" s="74" t="s">
        <v>45</v>
      </c>
      <c r="W483" s="74" t="s">
        <v>45</v>
      </c>
      <c r="X483" s="74" t="s">
        <v>45</v>
      </c>
      <c r="Y483" s="259"/>
      <c r="Z483" s="298"/>
    </row>
    <row r="484" spans="1:26" ht="32.25" customHeight="1" outlineLevel="2" x14ac:dyDescent="0.3">
      <c r="A484" s="78" t="s">
        <v>938</v>
      </c>
      <c r="B484" s="250"/>
      <c r="C484" s="109" t="s">
        <v>162</v>
      </c>
      <c r="D484" s="123" t="s">
        <v>1495</v>
      </c>
      <c r="E484" s="123">
        <v>1</v>
      </c>
      <c r="F484" s="123">
        <v>1</v>
      </c>
      <c r="G484" s="250"/>
      <c r="H484" s="250"/>
      <c r="I484" s="143">
        <v>743.25</v>
      </c>
      <c r="J484" s="143">
        <v>743.25</v>
      </c>
      <c r="K484" s="74" t="s">
        <v>45</v>
      </c>
      <c r="L484" s="74" t="s">
        <v>45</v>
      </c>
      <c r="M484" s="83"/>
      <c r="N484" s="143">
        <v>743.25</v>
      </c>
      <c r="O484" s="74" t="s">
        <v>45</v>
      </c>
      <c r="P484" s="74" t="s">
        <v>45</v>
      </c>
      <c r="Q484" s="74" t="s">
        <v>45</v>
      </c>
      <c r="R484" s="74" t="s">
        <v>45</v>
      </c>
      <c r="S484" s="74" t="s">
        <v>45</v>
      </c>
      <c r="T484" s="74" t="s">
        <v>45</v>
      </c>
      <c r="U484" s="74" t="s">
        <v>45</v>
      </c>
      <c r="V484" s="74" t="s">
        <v>45</v>
      </c>
      <c r="W484" s="74" t="s">
        <v>45</v>
      </c>
      <c r="X484" s="74" t="s">
        <v>45</v>
      </c>
      <c r="Y484" s="259"/>
      <c r="Z484" s="298"/>
    </row>
    <row r="485" spans="1:26" ht="32.25" customHeight="1" outlineLevel="2" x14ac:dyDescent="0.3">
      <c r="A485" s="78" t="s">
        <v>939</v>
      </c>
      <c r="B485" s="250"/>
      <c r="C485" s="109" t="s">
        <v>1470</v>
      </c>
      <c r="D485" s="123" t="s">
        <v>1495</v>
      </c>
      <c r="E485" s="123">
        <v>264</v>
      </c>
      <c r="F485" s="123">
        <v>264</v>
      </c>
      <c r="G485" s="250"/>
      <c r="H485" s="250"/>
      <c r="I485" s="143">
        <v>29621.508000000002</v>
      </c>
      <c r="J485" s="143">
        <v>29621.508000000002</v>
      </c>
      <c r="K485" s="74" t="s">
        <v>45</v>
      </c>
      <c r="L485" s="74" t="s">
        <v>45</v>
      </c>
      <c r="M485" s="83"/>
      <c r="N485" s="143">
        <v>29621.508000000002</v>
      </c>
      <c r="O485" s="74" t="s">
        <v>45</v>
      </c>
      <c r="P485" s="74" t="s">
        <v>45</v>
      </c>
      <c r="Q485" s="74" t="s">
        <v>45</v>
      </c>
      <c r="R485" s="74" t="s">
        <v>45</v>
      </c>
      <c r="S485" s="74" t="s">
        <v>45</v>
      </c>
      <c r="T485" s="74" t="s">
        <v>45</v>
      </c>
      <c r="U485" s="74" t="s">
        <v>45</v>
      </c>
      <c r="V485" s="74" t="s">
        <v>45</v>
      </c>
      <c r="W485" s="74" t="s">
        <v>45</v>
      </c>
      <c r="X485" s="74" t="s">
        <v>45</v>
      </c>
      <c r="Y485" s="259"/>
      <c r="Z485" s="298"/>
    </row>
    <row r="486" spans="1:26" ht="32.25" customHeight="1" outlineLevel="2" x14ac:dyDescent="0.3">
      <c r="A486" s="78" t="s">
        <v>940</v>
      </c>
      <c r="B486" s="250"/>
      <c r="C486" s="109" t="s">
        <v>1471</v>
      </c>
      <c r="D486" s="123" t="s">
        <v>1495</v>
      </c>
      <c r="E486" s="123">
        <v>3</v>
      </c>
      <c r="F486" s="123">
        <v>3</v>
      </c>
      <c r="G486" s="250"/>
      <c r="H486" s="250"/>
      <c r="I486" s="143">
        <v>10861.8</v>
      </c>
      <c r="J486" s="143">
        <v>10861.8</v>
      </c>
      <c r="K486" s="74" t="s">
        <v>45</v>
      </c>
      <c r="L486" s="74" t="s">
        <v>45</v>
      </c>
      <c r="M486" s="83"/>
      <c r="N486" s="143">
        <v>10861.8</v>
      </c>
      <c r="O486" s="74" t="s">
        <v>45</v>
      </c>
      <c r="P486" s="74" t="s">
        <v>45</v>
      </c>
      <c r="Q486" s="74" t="s">
        <v>45</v>
      </c>
      <c r="R486" s="74" t="s">
        <v>45</v>
      </c>
      <c r="S486" s="74" t="s">
        <v>45</v>
      </c>
      <c r="T486" s="74" t="s">
        <v>45</v>
      </c>
      <c r="U486" s="74" t="s">
        <v>45</v>
      </c>
      <c r="V486" s="74" t="s">
        <v>45</v>
      </c>
      <c r="W486" s="74" t="s">
        <v>45</v>
      </c>
      <c r="X486" s="74" t="s">
        <v>45</v>
      </c>
      <c r="Y486" s="259"/>
      <c r="Z486" s="298"/>
    </row>
    <row r="487" spans="1:26" ht="32.25" customHeight="1" outlineLevel="2" x14ac:dyDescent="0.3">
      <c r="A487" s="78" t="s">
        <v>941</v>
      </c>
      <c r="B487" s="250"/>
      <c r="C487" s="109" t="s">
        <v>1472</v>
      </c>
      <c r="D487" s="123" t="s">
        <v>1495</v>
      </c>
      <c r="E487" s="123">
        <v>1</v>
      </c>
      <c r="F487" s="123">
        <v>1</v>
      </c>
      <c r="G487" s="250"/>
      <c r="H487" s="250"/>
      <c r="I487" s="143">
        <v>33943.5</v>
      </c>
      <c r="J487" s="143">
        <v>33943.5</v>
      </c>
      <c r="K487" s="74" t="s">
        <v>45</v>
      </c>
      <c r="L487" s="74" t="s">
        <v>45</v>
      </c>
      <c r="M487" s="83"/>
      <c r="N487" s="143">
        <v>33943.5</v>
      </c>
      <c r="O487" s="74" t="s">
        <v>45</v>
      </c>
      <c r="P487" s="74" t="s">
        <v>45</v>
      </c>
      <c r="Q487" s="74" t="s">
        <v>45</v>
      </c>
      <c r="R487" s="74" t="s">
        <v>45</v>
      </c>
      <c r="S487" s="74" t="s">
        <v>45</v>
      </c>
      <c r="T487" s="74" t="s">
        <v>45</v>
      </c>
      <c r="U487" s="74" t="s">
        <v>45</v>
      </c>
      <c r="V487" s="74" t="s">
        <v>45</v>
      </c>
      <c r="W487" s="74" t="s">
        <v>45</v>
      </c>
      <c r="X487" s="74" t="s">
        <v>45</v>
      </c>
      <c r="Y487" s="259"/>
      <c r="Z487" s="298"/>
    </row>
    <row r="488" spans="1:26" ht="32.25" customHeight="1" outlineLevel="2" x14ac:dyDescent="0.3">
      <c r="A488" s="78" t="s">
        <v>942</v>
      </c>
      <c r="B488" s="250"/>
      <c r="C488" s="109" t="s">
        <v>1473</v>
      </c>
      <c r="D488" s="123" t="s">
        <v>1495</v>
      </c>
      <c r="E488" s="123">
        <v>2</v>
      </c>
      <c r="F488" s="123">
        <v>2</v>
      </c>
      <c r="G488" s="250"/>
      <c r="H488" s="250"/>
      <c r="I488" s="143">
        <v>794</v>
      </c>
      <c r="J488" s="143">
        <v>794</v>
      </c>
      <c r="K488" s="74" t="s">
        <v>45</v>
      </c>
      <c r="L488" s="74" t="s">
        <v>45</v>
      </c>
      <c r="M488" s="83"/>
      <c r="N488" s="143">
        <v>794</v>
      </c>
      <c r="O488" s="74" t="s">
        <v>45</v>
      </c>
      <c r="P488" s="74" t="s">
        <v>45</v>
      </c>
      <c r="Q488" s="74" t="s">
        <v>45</v>
      </c>
      <c r="R488" s="74" t="s">
        <v>45</v>
      </c>
      <c r="S488" s="74" t="s">
        <v>45</v>
      </c>
      <c r="T488" s="74" t="s">
        <v>45</v>
      </c>
      <c r="U488" s="74" t="s">
        <v>45</v>
      </c>
      <c r="V488" s="74" t="s">
        <v>45</v>
      </c>
      <c r="W488" s="74" t="s">
        <v>45</v>
      </c>
      <c r="X488" s="74" t="s">
        <v>45</v>
      </c>
      <c r="Y488" s="259"/>
      <c r="Z488" s="298"/>
    </row>
    <row r="489" spans="1:26" ht="32.25" customHeight="1" outlineLevel="2" x14ac:dyDescent="0.3">
      <c r="A489" s="78" t="s">
        <v>943</v>
      </c>
      <c r="B489" s="250"/>
      <c r="C489" s="109" t="s">
        <v>1474</v>
      </c>
      <c r="D489" s="123" t="s">
        <v>1495</v>
      </c>
      <c r="E489" s="123">
        <v>1</v>
      </c>
      <c r="F489" s="123">
        <v>1</v>
      </c>
      <c r="G489" s="250"/>
      <c r="H489" s="250"/>
      <c r="I489" s="143">
        <v>98323.706000000006</v>
      </c>
      <c r="J489" s="143">
        <v>98323.706000000006</v>
      </c>
      <c r="K489" s="74" t="s">
        <v>45</v>
      </c>
      <c r="L489" s="74" t="s">
        <v>45</v>
      </c>
      <c r="M489" s="83"/>
      <c r="N489" s="143">
        <v>98323.706000000006</v>
      </c>
      <c r="O489" s="74" t="s">
        <v>45</v>
      </c>
      <c r="P489" s="74" t="s">
        <v>45</v>
      </c>
      <c r="Q489" s="74" t="s">
        <v>45</v>
      </c>
      <c r="R489" s="74" t="s">
        <v>45</v>
      </c>
      <c r="S489" s="74" t="s">
        <v>45</v>
      </c>
      <c r="T489" s="74" t="s">
        <v>45</v>
      </c>
      <c r="U489" s="74" t="s">
        <v>45</v>
      </c>
      <c r="V489" s="74" t="s">
        <v>45</v>
      </c>
      <c r="W489" s="74" t="s">
        <v>45</v>
      </c>
      <c r="X489" s="74" t="s">
        <v>45</v>
      </c>
      <c r="Y489" s="259"/>
      <c r="Z489" s="298"/>
    </row>
    <row r="490" spans="1:26" ht="32.25" customHeight="1" outlineLevel="2" x14ac:dyDescent="0.3">
      <c r="A490" s="78" t="s">
        <v>944</v>
      </c>
      <c r="B490" s="250"/>
      <c r="C490" s="109" t="s">
        <v>1475</v>
      </c>
      <c r="D490" s="123" t="s">
        <v>1495</v>
      </c>
      <c r="E490" s="123">
        <v>1</v>
      </c>
      <c r="F490" s="123">
        <v>1</v>
      </c>
      <c r="G490" s="250"/>
      <c r="H490" s="250"/>
      <c r="I490" s="143">
        <v>1095</v>
      </c>
      <c r="J490" s="143">
        <v>1095</v>
      </c>
      <c r="K490" s="74" t="s">
        <v>45</v>
      </c>
      <c r="L490" s="74" t="s">
        <v>45</v>
      </c>
      <c r="M490" s="83"/>
      <c r="N490" s="143">
        <v>1095</v>
      </c>
      <c r="O490" s="74" t="s">
        <v>45</v>
      </c>
      <c r="P490" s="74" t="s">
        <v>45</v>
      </c>
      <c r="Q490" s="74" t="s">
        <v>45</v>
      </c>
      <c r="R490" s="74" t="s">
        <v>45</v>
      </c>
      <c r="S490" s="74" t="s">
        <v>45</v>
      </c>
      <c r="T490" s="74" t="s">
        <v>45</v>
      </c>
      <c r="U490" s="74" t="s">
        <v>45</v>
      </c>
      <c r="V490" s="74" t="s">
        <v>45</v>
      </c>
      <c r="W490" s="74" t="s">
        <v>45</v>
      </c>
      <c r="X490" s="74" t="s">
        <v>45</v>
      </c>
      <c r="Y490" s="259"/>
      <c r="Z490" s="298"/>
    </row>
    <row r="491" spans="1:26" ht="32.25" customHeight="1" outlineLevel="2" x14ac:dyDescent="0.3">
      <c r="A491" s="78" t="s">
        <v>945</v>
      </c>
      <c r="B491" s="250"/>
      <c r="C491" s="109" t="s">
        <v>859</v>
      </c>
      <c r="D491" s="123" t="s">
        <v>1495</v>
      </c>
      <c r="E491" s="123">
        <v>1</v>
      </c>
      <c r="F491" s="123">
        <v>1</v>
      </c>
      <c r="G491" s="250"/>
      <c r="H491" s="250"/>
      <c r="I491" s="143">
        <v>94000</v>
      </c>
      <c r="J491" s="143">
        <v>94000</v>
      </c>
      <c r="K491" s="74" t="s">
        <v>45</v>
      </c>
      <c r="L491" s="74" t="s">
        <v>45</v>
      </c>
      <c r="M491" s="83"/>
      <c r="N491" s="143">
        <v>94000</v>
      </c>
      <c r="O491" s="74" t="s">
        <v>45</v>
      </c>
      <c r="P491" s="74" t="s">
        <v>45</v>
      </c>
      <c r="Q491" s="74" t="s">
        <v>45</v>
      </c>
      <c r="R491" s="74" t="s">
        <v>45</v>
      </c>
      <c r="S491" s="74" t="s">
        <v>45</v>
      </c>
      <c r="T491" s="74" t="s">
        <v>45</v>
      </c>
      <c r="U491" s="74" t="s">
        <v>45</v>
      </c>
      <c r="V491" s="74" t="s">
        <v>45</v>
      </c>
      <c r="W491" s="74" t="s">
        <v>45</v>
      </c>
      <c r="X491" s="74" t="s">
        <v>45</v>
      </c>
      <c r="Y491" s="259"/>
      <c r="Z491" s="298"/>
    </row>
    <row r="492" spans="1:26" ht="32.25" customHeight="1" outlineLevel="2" x14ac:dyDescent="0.3">
      <c r="A492" s="78" t="s">
        <v>946</v>
      </c>
      <c r="B492" s="250"/>
      <c r="C492" s="109" t="s">
        <v>1476</v>
      </c>
      <c r="D492" s="123" t="s">
        <v>1495</v>
      </c>
      <c r="E492" s="123">
        <v>40</v>
      </c>
      <c r="F492" s="123">
        <v>40</v>
      </c>
      <c r="G492" s="250"/>
      <c r="H492" s="250"/>
      <c r="I492" s="143">
        <v>4880</v>
      </c>
      <c r="J492" s="143">
        <v>4880</v>
      </c>
      <c r="K492" s="74" t="s">
        <v>45</v>
      </c>
      <c r="L492" s="74" t="s">
        <v>45</v>
      </c>
      <c r="M492" s="83"/>
      <c r="N492" s="143">
        <v>4880</v>
      </c>
      <c r="O492" s="74" t="s">
        <v>45</v>
      </c>
      <c r="P492" s="74" t="s">
        <v>45</v>
      </c>
      <c r="Q492" s="74" t="s">
        <v>45</v>
      </c>
      <c r="R492" s="74" t="s">
        <v>45</v>
      </c>
      <c r="S492" s="74" t="s">
        <v>45</v>
      </c>
      <c r="T492" s="74" t="s">
        <v>45</v>
      </c>
      <c r="U492" s="74" t="s">
        <v>45</v>
      </c>
      <c r="V492" s="74" t="s">
        <v>45</v>
      </c>
      <c r="W492" s="74" t="s">
        <v>45</v>
      </c>
      <c r="X492" s="74" t="s">
        <v>45</v>
      </c>
      <c r="Y492" s="259"/>
      <c r="Z492" s="298"/>
    </row>
    <row r="493" spans="1:26" ht="32.25" customHeight="1" outlineLevel="2" x14ac:dyDescent="0.3">
      <c r="A493" s="78" t="s">
        <v>947</v>
      </c>
      <c r="B493" s="250"/>
      <c r="C493" s="109" t="s">
        <v>1477</v>
      </c>
      <c r="D493" s="123" t="s">
        <v>1495</v>
      </c>
      <c r="E493" s="123">
        <v>21</v>
      </c>
      <c r="F493" s="123">
        <v>21</v>
      </c>
      <c r="G493" s="250"/>
      <c r="H493" s="250"/>
      <c r="I493" s="143">
        <v>8190</v>
      </c>
      <c r="J493" s="143">
        <v>8190</v>
      </c>
      <c r="K493" s="74" t="s">
        <v>45</v>
      </c>
      <c r="L493" s="74" t="s">
        <v>45</v>
      </c>
      <c r="M493" s="83"/>
      <c r="N493" s="143">
        <v>8190</v>
      </c>
      <c r="O493" s="74" t="s">
        <v>45</v>
      </c>
      <c r="P493" s="74" t="s">
        <v>45</v>
      </c>
      <c r="Q493" s="74" t="s">
        <v>45</v>
      </c>
      <c r="R493" s="74" t="s">
        <v>45</v>
      </c>
      <c r="S493" s="74" t="s">
        <v>45</v>
      </c>
      <c r="T493" s="74" t="s">
        <v>45</v>
      </c>
      <c r="U493" s="74" t="s">
        <v>45</v>
      </c>
      <c r="V493" s="74" t="s">
        <v>45</v>
      </c>
      <c r="W493" s="74" t="s">
        <v>45</v>
      </c>
      <c r="X493" s="74" t="s">
        <v>45</v>
      </c>
      <c r="Y493" s="259"/>
      <c r="Z493" s="298"/>
    </row>
    <row r="494" spans="1:26" ht="32.25" customHeight="1" outlineLevel="2" x14ac:dyDescent="0.3">
      <c r="A494" s="78" t="s">
        <v>948</v>
      </c>
      <c r="B494" s="250"/>
      <c r="C494" s="109" t="s">
        <v>1478</v>
      </c>
      <c r="D494" s="123" t="s">
        <v>1495</v>
      </c>
      <c r="E494" s="123">
        <v>95</v>
      </c>
      <c r="F494" s="123">
        <v>95</v>
      </c>
      <c r="G494" s="250"/>
      <c r="H494" s="250"/>
      <c r="I494" s="143">
        <v>4037.5</v>
      </c>
      <c r="J494" s="143">
        <v>4037.5</v>
      </c>
      <c r="K494" s="74" t="s">
        <v>45</v>
      </c>
      <c r="L494" s="74" t="s">
        <v>45</v>
      </c>
      <c r="M494" s="83"/>
      <c r="N494" s="143">
        <v>4037.5</v>
      </c>
      <c r="O494" s="74" t="s">
        <v>45</v>
      </c>
      <c r="P494" s="74" t="s">
        <v>45</v>
      </c>
      <c r="Q494" s="74" t="s">
        <v>45</v>
      </c>
      <c r="R494" s="74" t="s">
        <v>45</v>
      </c>
      <c r="S494" s="74" t="s">
        <v>45</v>
      </c>
      <c r="T494" s="74" t="s">
        <v>45</v>
      </c>
      <c r="U494" s="74" t="s">
        <v>45</v>
      </c>
      <c r="V494" s="74" t="s">
        <v>45</v>
      </c>
      <c r="W494" s="74" t="s">
        <v>45</v>
      </c>
      <c r="X494" s="74" t="s">
        <v>45</v>
      </c>
      <c r="Y494" s="259"/>
      <c r="Z494" s="298"/>
    </row>
    <row r="495" spans="1:26" ht="32.25" customHeight="1" outlineLevel="2" x14ac:dyDescent="0.3">
      <c r="A495" s="78" t="s">
        <v>949</v>
      </c>
      <c r="B495" s="250"/>
      <c r="C495" s="109" t="s">
        <v>1479</v>
      </c>
      <c r="D495" s="123" t="s">
        <v>1495</v>
      </c>
      <c r="E495" s="123">
        <v>1</v>
      </c>
      <c r="F495" s="123">
        <v>1</v>
      </c>
      <c r="G495" s="250"/>
      <c r="H495" s="250"/>
      <c r="I495" s="143">
        <v>10250</v>
      </c>
      <c r="J495" s="143">
        <v>10250</v>
      </c>
      <c r="K495" s="74" t="s">
        <v>45</v>
      </c>
      <c r="L495" s="74" t="s">
        <v>45</v>
      </c>
      <c r="M495" s="83"/>
      <c r="N495" s="143">
        <v>10250</v>
      </c>
      <c r="O495" s="74" t="s">
        <v>45</v>
      </c>
      <c r="P495" s="74" t="s">
        <v>45</v>
      </c>
      <c r="Q495" s="74" t="s">
        <v>45</v>
      </c>
      <c r="R495" s="74" t="s">
        <v>45</v>
      </c>
      <c r="S495" s="74" t="s">
        <v>45</v>
      </c>
      <c r="T495" s="74" t="s">
        <v>45</v>
      </c>
      <c r="U495" s="74" t="s">
        <v>45</v>
      </c>
      <c r="V495" s="74" t="s">
        <v>45</v>
      </c>
      <c r="W495" s="74" t="s">
        <v>45</v>
      </c>
      <c r="X495" s="74" t="s">
        <v>45</v>
      </c>
      <c r="Y495" s="259"/>
      <c r="Z495" s="298"/>
    </row>
    <row r="496" spans="1:26" ht="32.25" customHeight="1" outlineLevel="2" x14ac:dyDescent="0.3">
      <c r="A496" s="78" t="s">
        <v>950</v>
      </c>
      <c r="B496" s="250"/>
      <c r="C496" s="109" t="s">
        <v>1480</v>
      </c>
      <c r="D496" s="123" t="s">
        <v>1495</v>
      </c>
      <c r="E496" s="123">
        <v>5</v>
      </c>
      <c r="F496" s="123">
        <v>5</v>
      </c>
      <c r="G496" s="250"/>
      <c r="H496" s="250"/>
      <c r="I496" s="143">
        <v>6150</v>
      </c>
      <c r="J496" s="143">
        <v>6150</v>
      </c>
      <c r="K496" s="74" t="s">
        <v>45</v>
      </c>
      <c r="L496" s="74" t="s">
        <v>45</v>
      </c>
      <c r="M496" s="83"/>
      <c r="N496" s="143">
        <v>6150</v>
      </c>
      <c r="O496" s="74" t="s">
        <v>45</v>
      </c>
      <c r="P496" s="74" t="s">
        <v>45</v>
      </c>
      <c r="Q496" s="74" t="s">
        <v>45</v>
      </c>
      <c r="R496" s="74" t="s">
        <v>45</v>
      </c>
      <c r="S496" s="74" t="s">
        <v>45</v>
      </c>
      <c r="T496" s="74" t="s">
        <v>45</v>
      </c>
      <c r="U496" s="74" t="s">
        <v>45</v>
      </c>
      <c r="V496" s="74" t="s">
        <v>45</v>
      </c>
      <c r="W496" s="74" t="s">
        <v>45</v>
      </c>
      <c r="X496" s="74" t="s">
        <v>45</v>
      </c>
      <c r="Y496" s="259"/>
      <c r="Z496" s="298"/>
    </row>
    <row r="497" spans="1:26" ht="32.25" customHeight="1" outlineLevel="2" x14ac:dyDescent="0.3">
      <c r="A497" s="78" t="s">
        <v>951</v>
      </c>
      <c r="B497" s="250"/>
      <c r="C497" s="109" t="s">
        <v>1481</v>
      </c>
      <c r="D497" s="123" t="s">
        <v>1495</v>
      </c>
      <c r="E497" s="123">
        <v>1</v>
      </c>
      <c r="F497" s="123">
        <v>1</v>
      </c>
      <c r="G497" s="250"/>
      <c r="H497" s="250"/>
      <c r="I497" s="143">
        <v>69900</v>
      </c>
      <c r="J497" s="143">
        <v>69900</v>
      </c>
      <c r="K497" s="74" t="s">
        <v>45</v>
      </c>
      <c r="L497" s="74" t="s">
        <v>45</v>
      </c>
      <c r="M497" s="83"/>
      <c r="N497" s="143">
        <v>69900</v>
      </c>
      <c r="O497" s="74" t="s">
        <v>45</v>
      </c>
      <c r="P497" s="74" t="s">
        <v>45</v>
      </c>
      <c r="Q497" s="74" t="s">
        <v>45</v>
      </c>
      <c r="R497" s="74" t="s">
        <v>45</v>
      </c>
      <c r="S497" s="74" t="s">
        <v>45</v>
      </c>
      <c r="T497" s="74" t="s">
        <v>45</v>
      </c>
      <c r="U497" s="74" t="s">
        <v>45</v>
      </c>
      <c r="V497" s="74" t="s">
        <v>45</v>
      </c>
      <c r="W497" s="74" t="s">
        <v>45</v>
      </c>
      <c r="X497" s="74" t="s">
        <v>45</v>
      </c>
      <c r="Y497" s="259"/>
      <c r="Z497" s="298"/>
    </row>
    <row r="498" spans="1:26" ht="36.75" customHeight="1" outlineLevel="1" x14ac:dyDescent="0.3">
      <c r="A498" s="71" t="s">
        <v>952</v>
      </c>
      <c r="B498" s="250"/>
      <c r="C498" s="106" t="s">
        <v>1482</v>
      </c>
      <c r="D498" s="84" t="s">
        <v>1495</v>
      </c>
      <c r="E498" s="84">
        <f>SUM(E499:E511)</f>
        <v>576</v>
      </c>
      <c r="F498" s="84">
        <f>SUM(F499:F511)</f>
        <v>576</v>
      </c>
      <c r="G498" s="250"/>
      <c r="H498" s="250"/>
      <c r="I498" s="97">
        <f>SUM(I499:I511)</f>
        <v>234067.77926499944</v>
      </c>
      <c r="J498" s="97">
        <f>SUM(J499:J511)</f>
        <v>234198.02600000004</v>
      </c>
      <c r="K498" s="74"/>
      <c r="L498" s="74"/>
      <c r="M498" s="83"/>
      <c r="N498" s="97">
        <f>SUM(N499:N511)</f>
        <v>234067.77926499944</v>
      </c>
      <c r="O498" s="74"/>
      <c r="P498" s="74"/>
      <c r="Q498" s="74"/>
      <c r="R498" s="74"/>
      <c r="S498" s="74">
        <v>84</v>
      </c>
      <c r="T498" s="74">
        <v>67</v>
      </c>
      <c r="U498" s="74"/>
      <c r="V498" s="74"/>
      <c r="W498" s="74"/>
      <c r="X498" s="74"/>
      <c r="Y498" s="259"/>
      <c r="Z498" s="298"/>
    </row>
    <row r="499" spans="1:26" ht="21.75" customHeight="1" outlineLevel="1" x14ac:dyDescent="0.3">
      <c r="A499" s="78" t="s">
        <v>953</v>
      </c>
      <c r="B499" s="250"/>
      <c r="C499" s="109" t="s">
        <v>1483</v>
      </c>
      <c r="D499" s="123" t="s">
        <v>1495</v>
      </c>
      <c r="E499" s="123">
        <v>36</v>
      </c>
      <c r="F499" s="123">
        <v>36</v>
      </c>
      <c r="G499" s="250"/>
      <c r="H499" s="250"/>
      <c r="I499" s="143">
        <v>31260.876</v>
      </c>
      <c r="J499" s="143">
        <v>31260.876</v>
      </c>
      <c r="K499" s="74" t="s">
        <v>45</v>
      </c>
      <c r="L499" s="74" t="s">
        <v>45</v>
      </c>
      <c r="M499" s="83"/>
      <c r="N499" s="143">
        <v>31260.876</v>
      </c>
      <c r="O499" s="74" t="s">
        <v>45</v>
      </c>
      <c r="P499" s="74" t="s">
        <v>45</v>
      </c>
      <c r="Q499" s="74" t="s">
        <v>45</v>
      </c>
      <c r="R499" s="74" t="s">
        <v>45</v>
      </c>
      <c r="S499" s="74" t="s">
        <v>45</v>
      </c>
      <c r="T499" s="74" t="s">
        <v>45</v>
      </c>
      <c r="U499" s="74" t="s">
        <v>45</v>
      </c>
      <c r="V499" s="74" t="s">
        <v>45</v>
      </c>
      <c r="W499" s="74" t="s">
        <v>45</v>
      </c>
      <c r="X499" s="74" t="s">
        <v>45</v>
      </c>
      <c r="Y499" s="259"/>
      <c r="Z499" s="298"/>
    </row>
    <row r="500" spans="1:26" ht="21.75" customHeight="1" outlineLevel="1" x14ac:dyDescent="0.3">
      <c r="A500" s="78" t="s">
        <v>954</v>
      </c>
      <c r="B500" s="250"/>
      <c r="C500" s="109" t="s">
        <v>865</v>
      </c>
      <c r="D500" s="123" t="s">
        <v>1495</v>
      </c>
      <c r="E500" s="123">
        <v>25</v>
      </c>
      <c r="F500" s="123">
        <v>25</v>
      </c>
      <c r="G500" s="250"/>
      <c r="H500" s="250"/>
      <c r="I500" s="143">
        <v>3426</v>
      </c>
      <c r="J500" s="143">
        <v>3426</v>
      </c>
      <c r="K500" s="74" t="s">
        <v>45</v>
      </c>
      <c r="L500" s="74" t="s">
        <v>45</v>
      </c>
      <c r="M500" s="83"/>
      <c r="N500" s="143">
        <v>3426</v>
      </c>
      <c r="O500" s="74" t="s">
        <v>45</v>
      </c>
      <c r="P500" s="74" t="s">
        <v>45</v>
      </c>
      <c r="Q500" s="74" t="s">
        <v>45</v>
      </c>
      <c r="R500" s="74" t="s">
        <v>45</v>
      </c>
      <c r="S500" s="74" t="s">
        <v>45</v>
      </c>
      <c r="T500" s="74" t="s">
        <v>45</v>
      </c>
      <c r="U500" s="74" t="s">
        <v>45</v>
      </c>
      <c r="V500" s="74" t="s">
        <v>45</v>
      </c>
      <c r="W500" s="74" t="s">
        <v>45</v>
      </c>
      <c r="X500" s="74" t="s">
        <v>45</v>
      </c>
      <c r="Y500" s="259"/>
      <c r="Z500" s="298"/>
    </row>
    <row r="501" spans="1:26" ht="21.75" customHeight="1" outlineLevel="1" x14ac:dyDescent="0.3">
      <c r="A501" s="78" t="s">
        <v>955</v>
      </c>
      <c r="B501" s="250"/>
      <c r="C501" s="109" t="s">
        <v>1484</v>
      </c>
      <c r="D501" s="123" t="s">
        <v>1495</v>
      </c>
      <c r="E501" s="123">
        <v>90</v>
      </c>
      <c r="F501" s="123">
        <v>90</v>
      </c>
      <c r="G501" s="250"/>
      <c r="H501" s="250"/>
      <c r="I501" s="143">
        <v>70872.55</v>
      </c>
      <c r="J501" s="143">
        <v>70872.55</v>
      </c>
      <c r="K501" s="74" t="s">
        <v>45</v>
      </c>
      <c r="L501" s="74" t="s">
        <v>45</v>
      </c>
      <c r="M501" s="98"/>
      <c r="N501" s="143">
        <v>70872.55</v>
      </c>
      <c r="O501" s="74" t="s">
        <v>45</v>
      </c>
      <c r="P501" s="74" t="s">
        <v>45</v>
      </c>
      <c r="Q501" s="74" t="s">
        <v>45</v>
      </c>
      <c r="R501" s="74" t="s">
        <v>45</v>
      </c>
      <c r="S501" s="74" t="s">
        <v>45</v>
      </c>
      <c r="T501" s="74" t="s">
        <v>45</v>
      </c>
      <c r="U501" s="74" t="s">
        <v>45</v>
      </c>
      <c r="V501" s="74" t="s">
        <v>45</v>
      </c>
      <c r="W501" s="74" t="s">
        <v>45</v>
      </c>
      <c r="X501" s="74" t="s">
        <v>45</v>
      </c>
      <c r="Y501" s="259"/>
      <c r="Z501" s="298"/>
    </row>
    <row r="502" spans="1:26" ht="21.75" customHeight="1" outlineLevel="1" x14ac:dyDescent="0.3">
      <c r="A502" s="78" t="s">
        <v>956</v>
      </c>
      <c r="B502" s="250"/>
      <c r="C502" s="109" t="s">
        <v>1485</v>
      </c>
      <c r="D502" s="123" t="s">
        <v>1495</v>
      </c>
      <c r="E502" s="123">
        <v>95</v>
      </c>
      <c r="F502" s="123">
        <v>95</v>
      </c>
      <c r="G502" s="250"/>
      <c r="H502" s="250"/>
      <c r="I502" s="143">
        <v>44081.003264999403</v>
      </c>
      <c r="J502" s="143">
        <v>44211.25</v>
      </c>
      <c r="K502" s="74">
        <f>J502-I502</f>
        <v>130.24673500059725</v>
      </c>
      <c r="L502" s="74"/>
      <c r="M502" s="98"/>
      <c r="N502" s="143">
        <v>44081.003264999403</v>
      </c>
      <c r="O502" s="74" t="s">
        <v>45</v>
      </c>
      <c r="P502" s="74" t="s">
        <v>45</v>
      </c>
      <c r="Q502" s="74" t="s">
        <v>45</v>
      </c>
      <c r="R502" s="74" t="s">
        <v>45</v>
      </c>
      <c r="S502" s="74" t="s">
        <v>45</v>
      </c>
      <c r="T502" s="74" t="s">
        <v>45</v>
      </c>
      <c r="U502" s="74" t="s">
        <v>45</v>
      </c>
      <c r="V502" s="74" t="s">
        <v>45</v>
      </c>
      <c r="W502" s="74" t="s">
        <v>45</v>
      </c>
      <c r="X502" s="74" t="s">
        <v>45</v>
      </c>
      <c r="Y502" s="259"/>
      <c r="Z502" s="298"/>
    </row>
    <row r="503" spans="1:26" ht="21.75" customHeight="1" outlineLevel="1" x14ac:dyDescent="0.3">
      <c r="A503" s="78" t="s">
        <v>957</v>
      </c>
      <c r="B503" s="250"/>
      <c r="C503" s="109" t="s">
        <v>1486</v>
      </c>
      <c r="D503" s="123" t="s">
        <v>1495</v>
      </c>
      <c r="E503" s="123">
        <v>10</v>
      </c>
      <c r="F503" s="123">
        <v>10</v>
      </c>
      <c r="G503" s="250"/>
      <c r="H503" s="250"/>
      <c r="I503" s="143">
        <v>2648.5</v>
      </c>
      <c r="J503" s="143">
        <v>2648.5</v>
      </c>
      <c r="K503" s="74" t="s">
        <v>45</v>
      </c>
      <c r="L503" s="74" t="s">
        <v>45</v>
      </c>
      <c r="M503" s="98"/>
      <c r="N503" s="143">
        <v>2648.5</v>
      </c>
      <c r="O503" s="74" t="s">
        <v>45</v>
      </c>
      <c r="P503" s="74" t="s">
        <v>45</v>
      </c>
      <c r="Q503" s="74" t="s">
        <v>45</v>
      </c>
      <c r="R503" s="74" t="s">
        <v>45</v>
      </c>
      <c r="S503" s="74" t="s">
        <v>45</v>
      </c>
      <c r="T503" s="74" t="s">
        <v>45</v>
      </c>
      <c r="U503" s="74" t="s">
        <v>45</v>
      </c>
      <c r="V503" s="74" t="s">
        <v>45</v>
      </c>
      <c r="W503" s="74" t="s">
        <v>45</v>
      </c>
      <c r="X503" s="74" t="s">
        <v>45</v>
      </c>
      <c r="Y503" s="259"/>
      <c r="Z503" s="298"/>
    </row>
    <row r="504" spans="1:26" ht="21.75" customHeight="1" outlineLevel="1" x14ac:dyDescent="0.3">
      <c r="A504" s="78" t="s">
        <v>958</v>
      </c>
      <c r="B504" s="250"/>
      <c r="C504" s="109" t="s">
        <v>169</v>
      </c>
      <c r="D504" s="123" t="s">
        <v>1495</v>
      </c>
      <c r="E504" s="123">
        <v>10</v>
      </c>
      <c r="F504" s="123">
        <v>10</v>
      </c>
      <c r="G504" s="250"/>
      <c r="H504" s="250"/>
      <c r="I504" s="143">
        <v>1155</v>
      </c>
      <c r="J504" s="143">
        <v>1155</v>
      </c>
      <c r="K504" s="74" t="s">
        <v>45</v>
      </c>
      <c r="L504" s="74" t="s">
        <v>45</v>
      </c>
      <c r="M504" s="98"/>
      <c r="N504" s="143">
        <v>1155</v>
      </c>
      <c r="O504" s="74" t="s">
        <v>45</v>
      </c>
      <c r="P504" s="74" t="s">
        <v>45</v>
      </c>
      <c r="Q504" s="74" t="s">
        <v>45</v>
      </c>
      <c r="R504" s="74" t="s">
        <v>45</v>
      </c>
      <c r="S504" s="74" t="s">
        <v>45</v>
      </c>
      <c r="T504" s="74" t="s">
        <v>45</v>
      </c>
      <c r="U504" s="74" t="s">
        <v>45</v>
      </c>
      <c r="V504" s="74" t="s">
        <v>45</v>
      </c>
      <c r="W504" s="74" t="s">
        <v>45</v>
      </c>
      <c r="X504" s="74" t="s">
        <v>45</v>
      </c>
      <c r="Y504" s="259"/>
      <c r="Z504" s="298"/>
    </row>
    <row r="505" spans="1:26" ht="21.75" customHeight="1" outlineLevel="1" x14ac:dyDescent="0.3">
      <c r="A505" s="78" t="s">
        <v>959</v>
      </c>
      <c r="B505" s="250"/>
      <c r="C505" s="109" t="s">
        <v>1487</v>
      </c>
      <c r="D505" s="123" t="s">
        <v>1495</v>
      </c>
      <c r="E505" s="123">
        <v>2</v>
      </c>
      <c r="F505" s="123">
        <v>2</v>
      </c>
      <c r="G505" s="250"/>
      <c r="H505" s="250"/>
      <c r="I505" s="143">
        <v>660</v>
      </c>
      <c r="J505" s="143">
        <v>660</v>
      </c>
      <c r="K505" s="74" t="s">
        <v>45</v>
      </c>
      <c r="L505" s="74" t="s">
        <v>45</v>
      </c>
      <c r="M505" s="98"/>
      <c r="N505" s="143">
        <v>660</v>
      </c>
      <c r="O505" s="74" t="s">
        <v>45</v>
      </c>
      <c r="P505" s="74" t="s">
        <v>45</v>
      </c>
      <c r="Q505" s="74" t="s">
        <v>45</v>
      </c>
      <c r="R505" s="74" t="s">
        <v>45</v>
      </c>
      <c r="S505" s="74" t="s">
        <v>45</v>
      </c>
      <c r="T505" s="74" t="s">
        <v>45</v>
      </c>
      <c r="U505" s="74" t="s">
        <v>45</v>
      </c>
      <c r="V505" s="74" t="s">
        <v>45</v>
      </c>
      <c r="W505" s="74" t="s">
        <v>45</v>
      </c>
      <c r="X505" s="74" t="s">
        <v>45</v>
      </c>
      <c r="Y505" s="259"/>
      <c r="Z505" s="298"/>
    </row>
    <row r="506" spans="1:26" ht="21.75" customHeight="1" outlineLevel="1" x14ac:dyDescent="0.3">
      <c r="A506" s="78" t="s">
        <v>960</v>
      </c>
      <c r="B506" s="250"/>
      <c r="C506" s="109" t="s">
        <v>1488</v>
      </c>
      <c r="D506" s="123" t="s">
        <v>1495</v>
      </c>
      <c r="E506" s="123">
        <v>1</v>
      </c>
      <c r="F506" s="123">
        <v>1</v>
      </c>
      <c r="G506" s="250"/>
      <c r="H506" s="250"/>
      <c r="I506" s="143">
        <v>24975.45</v>
      </c>
      <c r="J506" s="143">
        <v>24975.45</v>
      </c>
      <c r="K506" s="74" t="s">
        <v>45</v>
      </c>
      <c r="L506" s="74" t="s">
        <v>45</v>
      </c>
      <c r="M506" s="98"/>
      <c r="N506" s="143">
        <v>24975.45</v>
      </c>
      <c r="O506" s="74" t="s">
        <v>45</v>
      </c>
      <c r="P506" s="74" t="s">
        <v>45</v>
      </c>
      <c r="Q506" s="74" t="s">
        <v>45</v>
      </c>
      <c r="R506" s="74" t="s">
        <v>45</v>
      </c>
      <c r="S506" s="74" t="s">
        <v>45</v>
      </c>
      <c r="T506" s="74" t="s">
        <v>45</v>
      </c>
      <c r="U506" s="74" t="s">
        <v>45</v>
      </c>
      <c r="V506" s="74" t="s">
        <v>45</v>
      </c>
      <c r="W506" s="74" t="s">
        <v>45</v>
      </c>
      <c r="X506" s="74" t="s">
        <v>45</v>
      </c>
      <c r="Y506" s="259"/>
      <c r="Z506" s="298"/>
    </row>
    <row r="507" spans="1:26" ht="21.75" customHeight="1" outlineLevel="1" x14ac:dyDescent="0.3">
      <c r="A507" s="78" t="s">
        <v>961</v>
      </c>
      <c r="B507" s="250"/>
      <c r="C507" s="109" t="s">
        <v>1489</v>
      </c>
      <c r="D507" s="123" t="s">
        <v>1495</v>
      </c>
      <c r="E507" s="123">
        <v>2</v>
      </c>
      <c r="F507" s="123">
        <v>2</v>
      </c>
      <c r="G507" s="250"/>
      <c r="H507" s="250"/>
      <c r="I507" s="143">
        <v>15779.2</v>
      </c>
      <c r="J507" s="143">
        <v>15779.2</v>
      </c>
      <c r="K507" s="74" t="s">
        <v>45</v>
      </c>
      <c r="L507" s="74" t="s">
        <v>45</v>
      </c>
      <c r="M507" s="98"/>
      <c r="N507" s="143">
        <v>15779.2</v>
      </c>
      <c r="O507" s="74" t="s">
        <v>45</v>
      </c>
      <c r="P507" s="74" t="s">
        <v>45</v>
      </c>
      <c r="Q507" s="74" t="s">
        <v>45</v>
      </c>
      <c r="R507" s="74" t="s">
        <v>45</v>
      </c>
      <c r="S507" s="74" t="s">
        <v>45</v>
      </c>
      <c r="T507" s="74" t="s">
        <v>45</v>
      </c>
      <c r="U507" s="74" t="s">
        <v>45</v>
      </c>
      <c r="V507" s="74" t="s">
        <v>45</v>
      </c>
      <c r="W507" s="74" t="s">
        <v>45</v>
      </c>
      <c r="X507" s="74" t="s">
        <v>45</v>
      </c>
      <c r="Y507" s="259"/>
      <c r="Z507" s="298"/>
    </row>
    <row r="508" spans="1:26" ht="21.75" customHeight="1" outlineLevel="1" x14ac:dyDescent="0.3">
      <c r="A508" s="78" t="s">
        <v>962</v>
      </c>
      <c r="B508" s="250"/>
      <c r="C508" s="109" t="s">
        <v>1490</v>
      </c>
      <c r="D508" s="123" t="s">
        <v>1495</v>
      </c>
      <c r="E508" s="123">
        <v>1</v>
      </c>
      <c r="F508" s="123">
        <v>1</v>
      </c>
      <c r="G508" s="250"/>
      <c r="H508" s="250"/>
      <c r="I508" s="143">
        <v>9485</v>
      </c>
      <c r="J508" s="143">
        <v>9485</v>
      </c>
      <c r="K508" s="74" t="s">
        <v>45</v>
      </c>
      <c r="L508" s="74" t="s">
        <v>45</v>
      </c>
      <c r="M508" s="98"/>
      <c r="N508" s="143">
        <v>9485</v>
      </c>
      <c r="O508" s="74" t="s">
        <v>45</v>
      </c>
      <c r="P508" s="74" t="s">
        <v>45</v>
      </c>
      <c r="Q508" s="74" t="s">
        <v>45</v>
      </c>
      <c r="R508" s="74" t="s">
        <v>45</v>
      </c>
      <c r="S508" s="74" t="s">
        <v>45</v>
      </c>
      <c r="T508" s="74" t="s">
        <v>45</v>
      </c>
      <c r="U508" s="74" t="s">
        <v>45</v>
      </c>
      <c r="V508" s="74" t="s">
        <v>45</v>
      </c>
      <c r="W508" s="74" t="s">
        <v>45</v>
      </c>
      <c r="X508" s="74" t="s">
        <v>45</v>
      </c>
      <c r="Y508" s="259"/>
      <c r="Z508" s="298"/>
    </row>
    <row r="509" spans="1:26" ht="21.75" customHeight="1" outlineLevel="1" x14ac:dyDescent="0.3">
      <c r="A509" s="78" t="s">
        <v>963</v>
      </c>
      <c r="B509" s="250"/>
      <c r="C509" s="109" t="s">
        <v>1491</v>
      </c>
      <c r="D509" s="123" t="s">
        <v>1495</v>
      </c>
      <c r="E509" s="123">
        <v>3</v>
      </c>
      <c r="F509" s="123">
        <v>3</v>
      </c>
      <c r="G509" s="250"/>
      <c r="H509" s="250"/>
      <c r="I509" s="143">
        <v>3444</v>
      </c>
      <c r="J509" s="143">
        <v>3444</v>
      </c>
      <c r="K509" s="74" t="s">
        <v>45</v>
      </c>
      <c r="L509" s="74" t="s">
        <v>45</v>
      </c>
      <c r="M509" s="98"/>
      <c r="N509" s="143">
        <v>3444</v>
      </c>
      <c r="O509" s="74" t="s">
        <v>45</v>
      </c>
      <c r="P509" s="74" t="s">
        <v>45</v>
      </c>
      <c r="Q509" s="74" t="s">
        <v>45</v>
      </c>
      <c r="R509" s="74" t="s">
        <v>45</v>
      </c>
      <c r="S509" s="74" t="s">
        <v>45</v>
      </c>
      <c r="T509" s="74" t="s">
        <v>45</v>
      </c>
      <c r="U509" s="74" t="s">
        <v>45</v>
      </c>
      <c r="V509" s="74" t="s">
        <v>45</v>
      </c>
      <c r="W509" s="74" t="s">
        <v>45</v>
      </c>
      <c r="X509" s="74" t="s">
        <v>45</v>
      </c>
      <c r="Y509" s="259"/>
      <c r="Z509" s="298"/>
    </row>
    <row r="510" spans="1:26" ht="21.75" customHeight="1" outlineLevel="1" x14ac:dyDescent="0.3">
      <c r="A510" s="78" t="s">
        <v>964</v>
      </c>
      <c r="B510" s="250"/>
      <c r="C510" s="109" t="s">
        <v>1492</v>
      </c>
      <c r="D510" s="123" t="s">
        <v>1495</v>
      </c>
      <c r="E510" s="123">
        <v>300</v>
      </c>
      <c r="F510" s="123">
        <v>300</v>
      </c>
      <c r="G510" s="250"/>
      <c r="H510" s="250"/>
      <c r="I510" s="143">
        <v>25480.2</v>
      </c>
      <c r="J510" s="143">
        <v>25480.2</v>
      </c>
      <c r="K510" s="74" t="s">
        <v>45</v>
      </c>
      <c r="L510" s="74" t="s">
        <v>45</v>
      </c>
      <c r="M510" s="98"/>
      <c r="N510" s="143">
        <v>25480.2</v>
      </c>
      <c r="O510" s="74" t="s">
        <v>45</v>
      </c>
      <c r="P510" s="74" t="s">
        <v>45</v>
      </c>
      <c r="Q510" s="74" t="s">
        <v>45</v>
      </c>
      <c r="R510" s="74" t="s">
        <v>45</v>
      </c>
      <c r="S510" s="74" t="s">
        <v>45</v>
      </c>
      <c r="T510" s="74" t="s">
        <v>45</v>
      </c>
      <c r="U510" s="74" t="s">
        <v>45</v>
      </c>
      <c r="V510" s="74" t="s">
        <v>45</v>
      </c>
      <c r="W510" s="74" t="s">
        <v>45</v>
      </c>
      <c r="X510" s="74" t="s">
        <v>45</v>
      </c>
      <c r="Y510" s="259"/>
      <c r="Z510" s="298"/>
    </row>
    <row r="511" spans="1:26" ht="21.75" customHeight="1" outlineLevel="1" x14ac:dyDescent="0.3">
      <c r="A511" s="78" t="s">
        <v>965</v>
      </c>
      <c r="B511" s="250"/>
      <c r="C511" s="109" t="s">
        <v>1493</v>
      </c>
      <c r="D511" s="123" t="s">
        <v>1495</v>
      </c>
      <c r="E511" s="123">
        <v>1</v>
      </c>
      <c r="F511" s="123">
        <v>1</v>
      </c>
      <c r="G511" s="250"/>
      <c r="H511" s="250"/>
      <c r="I511" s="143">
        <v>800</v>
      </c>
      <c r="J511" s="143">
        <v>800</v>
      </c>
      <c r="K511" s="74" t="s">
        <v>45</v>
      </c>
      <c r="L511" s="74" t="s">
        <v>45</v>
      </c>
      <c r="M511" s="98"/>
      <c r="N511" s="143">
        <v>800</v>
      </c>
      <c r="O511" s="74" t="s">
        <v>45</v>
      </c>
      <c r="P511" s="74" t="s">
        <v>45</v>
      </c>
      <c r="Q511" s="74" t="s">
        <v>45</v>
      </c>
      <c r="R511" s="74" t="s">
        <v>45</v>
      </c>
      <c r="S511" s="74" t="s">
        <v>45</v>
      </c>
      <c r="T511" s="74" t="s">
        <v>45</v>
      </c>
      <c r="U511" s="74" t="s">
        <v>45</v>
      </c>
      <c r="V511" s="74" t="s">
        <v>45</v>
      </c>
      <c r="W511" s="74" t="s">
        <v>45</v>
      </c>
      <c r="X511" s="74" t="s">
        <v>45</v>
      </c>
      <c r="Y511" s="259"/>
      <c r="Z511" s="298"/>
    </row>
    <row r="512" spans="1:26" ht="33.75" customHeight="1" x14ac:dyDescent="0.3">
      <c r="A512" s="71" t="s">
        <v>966</v>
      </c>
      <c r="B512" s="251"/>
      <c r="C512" s="106" t="s">
        <v>1494</v>
      </c>
      <c r="D512" s="84"/>
      <c r="E512" s="84"/>
      <c r="F512" s="99"/>
      <c r="G512" s="251"/>
      <c r="H512" s="251"/>
      <c r="I512" s="76">
        <v>746731.32576000004</v>
      </c>
      <c r="J512" s="76">
        <v>746731.32576000004</v>
      </c>
      <c r="K512" s="74" t="s">
        <v>45</v>
      </c>
      <c r="L512" s="74" t="s">
        <v>45</v>
      </c>
      <c r="M512" s="83"/>
      <c r="N512" s="76">
        <v>746731.32576000004</v>
      </c>
      <c r="O512" s="74" t="s">
        <v>45</v>
      </c>
      <c r="P512" s="74" t="s">
        <v>45</v>
      </c>
      <c r="Q512" s="74" t="s">
        <v>45</v>
      </c>
      <c r="R512" s="74" t="s">
        <v>45</v>
      </c>
      <c r="S512" s="74" t="s">
        <v>45</v>
      </c>
      <c r="T512" s="74" t="s">
        <v>45</v>
      </c>
      <c r="U512" s="74" t="s">
        <v>45</v>
      </c>
      <c r="V512" s="74" t="s">
        <v>45</v>
      </c>
      <c r="W512" s="74" t="s">
        <v>45</v>
      </c>
      <c r="X512" s="74" t="s">
        <v>45</v>
      </c>
      <c r="Y512" s="260"/>
      <c r="Z512" s="298"/>
    </row>
    <row r="513" spans="1:26" ht="52.5" customHeight="1" x14ac:dyDescent="0.3">
      <c r="A513" s="100"/>
      <c r="B513" s="99"/>
      <c r="C513" s="72"/>
      <c r="D513" s="84"/>
      <c r="E513" s="84"/>
      <c r="F513" s="99"/>
      <c r="G513" s="99"/>
      <c r="H513" s="99"/>
      <c r="I513" s="94">
        <f>I18+I137+I297+I300+I405+I416+I417+I418+I512</f>
        <v>18601348.206474997</v>
      </c>
      <c r="J513" s="94">
        <f>J18+J137+J297+J300+J405+J416+J417+J418+J512</f>
        <v>18601478.45321</v>
      </c>
      <c r="K513" s="99"/>
      <c r="L513" s="92"/>
      <c r="M513" s="76">
        <f>M18+M137</f>
        <v>5508619.1559999995</v>
      </c>
      <c r="N513" s="76">
        <f>N137+N297+N300+N405+N416+N417+N418+N512</f>
        <v>13092729.050474998</v>
      </c>
      <c r="O513" s="92"/>
      <c r="P513" s="92"/>
      <c r="Q513" s="92"/>
      <c r="R513" s="92"/>
      <c r="S513" s="92"/>
      <c r="T513" s="136"/>
      <c r="U513" s="92"/>
      <c r="V513" s="92"/>
      <c r="W513" s="92"/>
      <c r="X513" s="92"/>
      <c r="Y513" s="99"/>
      <c r="Z513" s="99"/>
    </row>
    <row r="514" spans="1:26" ht="57.75" customHeight="1" x14ac:dyDescent="0.4">
      <c r="C514" s="247"/>
      <c r="D514" s="247"/>
      <c r="E514" s="247"/>
      <c r="F514" s="247"/>
      <c r="G514" s="60"/>
      <c r="H514" s="60"/>
      <c r="I514" s="60"/>
      <c r="J514" s="158"/>
      <c r="K514" s="60"/>
      <c r="L514" s="61"/>
      <c r="P514" s="101"/>
      <c r="Q514" s="101"/>
      <c r="R514" s="101"/>
      <c r="S514" s="101"/>
      <c r="T514" s="142"/>
      <c r="U514" s="101"/>
    </row>
    <row r="515" spans="1:26" ht="56.25" customHeight="1" x14ac:dyDescent="0.3">
      <c r="C515" s="300" t="s">
        <v>1504</v>
      </c>
      <c r="D515" s="300"/>
      <c r="E515" s="300"/>
      <c r="F515" s="300"/>
      <c r="G515" s="102"/>
      <c r="H515" s="102"/>
      <c r="I515" s="102"/>
      <c r="J515" s="102"/>
      <c r="K515" s="102"/>
      <c r="L515" s="102"/>
      <c r="M515" s="59"/>
      <c r="N515" s="59"/>
      <c r="P515" s="101"/>
      <c r="Q515" s="101"/>
      <c r="R515" s="101"/>
      <c r="S515" s="101"/>
      <c r="T515" s="142"/>
      <c r="U515" s="101"/>
    </row>
    <row r="516" spans="1:26" ht="56.25" customHeight="1" x14ac:dyDescent="0.3"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59"/>
      <c r="N516" s="59"/>
      <c r="P516" s="101"/>
      <c r="Q516" s="101"/>
      <c r="R516" s="101"/>
      <c r="S516" s="101"/>
      <c r="T516" s="142"/>
      <c r="U516" s="101"/>
    </row>
    <row r="517" spans="1:26" ht="56.25" customHeight="1" x14ac:dyDescent="0.3">
      <c r="C517" s="181"/>
      <c r="D517" s="102"/>
      <c r="E517" s="102"/>
      <c r="F517" s="102"/>
      <c r="G517" s="102"/>
      <c r="H517" s="102"/>
      <c r="I517" s="102"/>
      <c r="J517" s="102"/>
      <c r="K517" s="102"/>
      <c r="L517" s="102"/>
      <c r="M517" s="59"/>
      <c r="N517" s="59"/>
      <c r="P517" s="101"/>
      <c r="Q517" s="101"/>
      <c r="R517" s="101"/>
      <c r="S517" s="101"/>
      <c r="T517" s="142"/>
      <c r="U517" s="101"/>
    </row>
    <row r="518" spans="1:26" ht="27.75" x14ac:dyDescent="0.4">
      <c r="C518" s="60"/>
      <c r="D518" s="60"/>
      <c r="E518" s="60"/>
      <c r="F518" s="60"/>
      <c r="G518" s="60"/>
      <c r="H518" s="60"/>
      <c r="I518" s="60"/>
      <c r="J518" s="61"/>
      <c r="K518" s="60"/>
      <c r="L518" s="61"/>
    </row>
  </sheetData>
  <mergeCells count="192">
    <mergeCell ref="X5:Z5"/>
    <mergeCell ref="A413:A415"/>
    <mergeCell ref="E413:E415"/>
    <mergeCell ref="F413:F415"/>
    <mergeCell ref="C514:F514"/>
    <mergeCell ref="C515:F515"/>
    <mergeCell ref="A294:A296"/>
    <mergeCell ref="E294:E296"/>
    <mergeCell ref="F294:F296"/>
    <mergeCell ref="A301:A302"/>
    <mergeCell ref="E301:E302"/>
    <mergeCell ref="F301:F302"/>
    <mergeCell ref="A288:A290"/>
    <mergeCell ref="E288:E290"/>
    <mergeCell ref="F288:F290"/>
    <mergeCell ref="A291:A293"/>
    <mergeCell ref="E291:E293"/>
    <mergeCell ref="F291:F293"/>
    <mergeCell ref="A282:A284"/>
    <mergeCell ref="E282:E284"/>
    <mergeCell ref="F282:F284"/>
    <mergeCell ref="A285:A287"/>
    <mergeCell ref="E285:E287"/>
    <mergeCell ref="F285:F287"/>
    <mergeCell ref="A276:A278"/>
    <mergeCell ref="E276:E278"/>
    <mergeCell ref="F276:F278"/>
    <mergeCell ref="A279:A281"/>
    <mergeCell ref="E279:E281"/>
    <mergeCell ref="F279:F281"/>
    <mergeCell ref="A270:A272"/>
    <mergeCell ref="E270:E272"/>
    <mergeCell ref="F270:F272"/>
    <mergeCell ref="A273:A275"/>
    <mergeCell ref="E273:E275"/>
    <mergeCell ref="F273:F275"/>
    <mergeCell ref="A264:A266"/>
    <mergeCell ref="E264:E266"/>
    <mergeCell ref="F264:F266"/>
    <mergeCell ref="A267:A269"/>
    <mergeCell ref="E267:E269"/>
    <mergeCell ref="F267:F269"/>
    <mergeCell ref="A258:A260"/>
    <mergeCell ref="E258:E260"/>
    <mergeCell ref="F258:F260"/>
    <mergeCell ref="A261:A263"/>
    <mergeCell ref="E261:E263"/>
    <mergeCell ref="F261:F263"/>
    <mergeCell ref="A252:A254"/>
    <mergeCell ref="E252:E254"/>
    <mergeCell ref="F252:F254"/>
    <mergeCell ref="A255:A257"/>
    <mergeCell ref="E255:E257"/>
    <mergeCell ref="F255:F257"/>
    <mergeCell ref="A242:A244"/>
    <mergeCell ref="E242:E244"/>
    <mergeCell ref="F242:F244"/>
    <mergeCell ref="A245:A247"/>
    <mergeCell ref="E245:E247"/>
    <mergeCell ref="F245:F247"/>
    <mergeCell ref="A236:A238"/>
    <mergeCell ref="E236:E238"/>
    <mergeCell ref="F236:F238"/>
    <mergeCell ref="A239:A241"/>
    <mergeCell ref="E239:E241"/>
    <mergeCell ref="F239:F241"/>
    <mergeCell ref="A230:A232"/>
    <mergeCell ref="E230:E232"/>
    <mergeCell ref="F230:F232"/>
    <mergeCell ref="A233:A235"/>
    <mergeCell ref="E233:E235"/>
    <mergeCell ref="F233:F235"/>
    <mergeCell ref="A224:A226"/>
    <mergeCell ref="E224:E226"/>
    <mergeCell ref="F224:F226"/>
    <mergeCell ref="A227:A229"/>
    <mergeCell ref="E227:E229"/>
    <mergeCell ref="F227:F229"/>
    <mergeCell ref="A218:A220"/>
    <mergeCell ref="E218:E220"/>
    <mergeCell ref="F218:F220"/>
    <mergeCell ref="A221:A223"/>
    <mergeCell ref="E221:E223"/>
    <mergeCell ref="F221:F223"/>
    <mergeCell ref="A212:A214"/>
    <mergeCell ref="E212:E214"/>
    <mergeCell ref="F212:F214"/>
    <mergeCell ref="A215:A217"/>
    <mergeCell ref="E215:E217"/>
    <mergeCell ref="F215:F217"/>
    <mergeCell ref="A206:A208"/>
    <mergeCell ref="E206:E208"/>
    <mergeCell ref="F206:F208"/>
    <mergeCell ref="A209:A211"/>
    <mergeCell ref="E209:E211"/>
    <mergeCell ref="F209:F211"/>
    <mergeCell ref="A200:A202"/>
    <mergeCell ref="E200:E202"/>
    <mergeCell ref="F200:F202"/>
    <mergeCell ref="A203:A205"/>
    <mergeCell ref="E203:E205"/>
    <mergeCell ref="F203:F205"/>
    <mergeCell ref="A194:A196"/>
    <mergeCell ref="E194:E196"/>
    <mergeCell ref="F194:F196"/>
    <mergeCell ref="A197:A199"/>
    <mergeCell ref="E197:E199"/>
    <mergeCell ref="F197:F199"/>
    <mergeCell ref="A191:A193"/>
    <mergeCell ref="E191:E193"/>
    <mergeCell ref="F191:F193"/>
    <mergeCell ref="A182:A184"/>
    <mergeCell ref="E182:E184"/>
    <mergeCell ref="F182:F184"/>
    <mergeCell ref="A185:A187"/>
    <mergeCell ref="E185:E187"/>
    <mergeCell ref="F185:F187"/>
    <mergeCell ref="A169:A171"/>
    <mergeCell ref="E169:E171"/>
    <mergeCell ref="F169:F171"/>
    <mergeCell ref="A173:A175"/>
    <mergeCell ref="E173:E175"/>
    <mergeCell ref="F173:F175"/>
    <mergeCell ref="A188:A190"/>
    <mergeCell ref="E188:E190"/>
    <mergeCell ref="F188:F190"/>
    <mergeCell ref="F150:F152"/>
    <mergeCell ref="A153:A155"/>
    <mergeCell ref="E153:E155"/>
    <mergeCell ref="F153:F155"/>
    <mergeCell ref="B18:B512"/>
    <mergeCell ref="G18:G512"/>
    <mergeCell ref="A163:A165"/>
    <mergeCell ref="E163:E165"/>
    <mergeCell ref="F163:F165"/>
    <mergeCell ref="A166:A168"/>
    <mergeCell ref="E166:E168"/>
    <mergeCell ref="F166:F168"/>
    <mergeCell ref="A157:A159"/>
    <mergeCell ref="E157:E159"/>
    <mergeCell ref="F157:F159"/>
    <mergeCell ref="A160:A162"/>
    <mergeCell ref="E160:E162"/>
    <mergeCell ref="F160:F162"/>
    <mergeCell ref="A176:A178"/>
    <mergeCell ref="E176:E178"/>
    <mergeCell ref="F176:F178"/>
    <mergeCell ref="A179:A181"/>
    <mergeCell ref="E179:E181"/>
    <mergeCell ref="F179:F181"/>
    <mergeCell ref="H18:H512"/>
    <mergeCell ref="Y18:Y512"/>
    <mergeCell ref="Z18:Z512"/>
    <mergeCell ref="A143:A145"/>
    <mergeCell ref="E143:E145"/>
    <mergeCell ref="F143:F145"/>
    <mergeCell ref="A146:A148"/>
    <mergeCell ref="E146:E148"/>
    <mergeCell ref="S14:T15"/>
    <mergeCell ref="U14:V15"/>
    <mergeCell ref="W14:X15"/>
    <mergeCell ref="E15:E16"/>
    <mergeCell ref="F15:F16"/>
    <mergeCell ref="M15:M16"/>
    <mergeCell ref="N15:N16"/>
    <mergeCell ref="K14:K16"/>
    <mergeCell ref="L14:L16"/>
    <mergeCell ref="M14:N14"/>
    <mergeCell ref="O14:O16"/>
    <mergeCell ref="P14:P16"/>
    <mergeCell ref="Q14:R15"/>
    <mergeCell ref="F146:F148"/>
    <mergeCell ref="A150:A152"/>
    <mergeCell ref="E150:E152"/>
    <mergeCell ref="A8:Z8"/>
    <mergeCell ref="A9:Z9"/>
    <mergeCell ref="A10:Z10"/>
    <mergeCell ref="A12:A16"/>
    <mergeCell ref="B12:G13"/>
    <mergeCell ref="H12:H16"/>
    <mergeCell ref="I12:L13"/>
    <mergeCell ref="M12:P13"/>
    <mergeCell ref="Q12:X13"/>
    <mergeCell ref="Y12:Y16"/>
    <mergeCell ref="Z12:Z16"/>
    <mergeCell ref="B14:B16"/>
    <mergeCell ref="C14:C16"/>
    <mergeCell ref="D14:D16"/>
    <mergeCell ref="E14:F14"/>
    <mergeCell ref="G14:G16"/>
    <mergeCell ref="I14:I16"/>
    <mergeCell ref="J14:J16"/>
  </mergeCells>
  <conditionalFormatting sqref="C303:C305">
    <cfRule type="duplicateValues" dxfId="0" priority="1"/>
  </conditionalFormatting>
  <pageMargins left="0.7" right="0.7" top="0.75" bottom="0.75" header="0.3" footer="0.3"/>
  <pageSetup paperSize="9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СМИ 2019г. </vt:lpstr>
      <vt:lpstr>рус</vt:lpstr>
      <vt:lpstr>каз</vt:lpstr>
      <vt:lpstr>рус!Заголовки_для_печати</vt:lpstr>
      <vt:lpstr>'СМИ 2019г. '!Заголовки_для_печати</vt:lpstr>
      <vt:lpstr>рус!Область_печати</vt:lpstr>
      <vt:lpstr>'СМИ 2019г.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2026-04-20T11:14:15Z</dcterms:modified>
</cp:coreProperties>
</file>